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6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16" i="1" l="1"/>
  <c r="J16" i="1"/>
  <c r="F16" i="1"/>
  <c r="B16" i="1"/>
  <c r="E21" i="1" s="1"/>
  <c r="E22" i="1" s="1"/>
  <c r="E23" i="1" s="1"/>
  <c r="N15" i="1"/>
  <c r="J15" i="1"/>
  <c r="F15" i="1"/>
  <c r="B15" i="1"/>
  <c r="N14" i="1"/>
  <c r="J14" i="1"/>
  <c r="F14" i="1"/>
  <c r="B14" i="1"/>
  <c r="N13" i="1"/>
  <c r="J13" i="1"/>
  <c r="F13" i="1"/>
  <c r="B13" i="1"/>
  <c r="N11" i="1"/>
  <c r="J11" i="1"/>
  <c r="F11" i="1"/>
  <c r="B11" i="1"/>
  <c r="O6" i="1"/>
  <c r="K6" i="1"/>
  <c r="G6" i="1"/>
  <c r="C6" i="1"/>
  <c r="O5" i="1"/>
  <c r="K5" i="1"/>
  <c r="G5" i="1"/>
  <c r="C5" i="1"/>
  <c r="O4" i="1"/>
  <c r="O8" i="1" s="1"/>
  <c r="K4" i="1"/>
  <c r="K8" i="1" s="1"/>
  <c r="G4" i="1"/>
  <c r="G8" i="1" s="1"/>
  <c r="C4" i="1"/>
  <c r="C8" i="1" s="1"/>
  <c r="A20" i="1" l="1"/>
</calcChain>
</file>

<file path=xl/sharedStrings.xml><?xml version="1.0" encoding="utf-8"?>
<sst xmlns="http://schemas.openxmlformats.org/spreadsheetml/2006/main" count="81" uniqueCount="34">
  <si>
    <t>Living room</t>
  </si>
  <si>
    <t>kitchen</t>
  </si>
  <si>
    <t>bedroom</t>
  </si>
  <si>
    <t>bathroom</t>
  </si>
  <si>
    <t>Area</t>
  </si>
  <si>
    <t>Total (JDs)</t>
  </si>
  <si>
    <r>
      <t>12m</t>
    </r>
    <r>
      <rPr>
        <vertAlign val="superscript"/>
        <sz val="11"/>
        <color rgb="FF000000"/>
        <rFont val="Calibri"/>
      </rPr>
      <t>2</t>
    </r>
  </si>
  <si>
    <r>
      <t>10cm</t>
    </r>
    <r>
      <rPr>
        <vertAlign val="superscript"/>
        <sz val="11"/>
        <color rgb="FF000000"/>
        <rFont val="Calibri"/>
      </rPr>
      <t>2</t>
    </r>
  </si>
  <si>
    <r>
      <t>10m</t>
    </r>
    <r>
      <rPr>
        <vertAlign val="superscript"/>
        <sz val="11"/>
        <color rgb="FF000000"/>
        <rFont val="Calibri"/>
      </rPr>
      <t>2</t>
    </r>
  </si>
  <si>
    <r>
      <t>6m</t>
    </r>
    <r>
      <rPr>
        <vertAlign val="superscript"/>
        <sz val="11"/>
        <color rgb="FF000000"/>
        <rFont val="Calibri"/>
      </rPr>
      <t>2</t>
    </r>
  </si>
  <si>
    <t>7 LED</t>
  </si>
  <si>
    <t>5 LED</t>
  </si>
  <si>
    <t>4 LED</t>
  </si>
  <si>
    <t>2 LED</t>
  </si>
  <si>
    <t>wires</t>
  </si>
  <si>
    <t>switch</t>
  </si>
  <si>
    <t>total costs</t>
  </si>
  <si>
    <t>total cost</t>
  </si>
  <si>
    <t>power of LED</t>
  </si>
  <si>
    <t>kw</t>
  </si>
  <si>
    <t>time used</t>
  </si>
  <si>
    <t>hours per day</t>
  </si>
  <si>
    <t>time</t>
  </si>
  <si>
    <t>hours per month</t>
  </si>
  <si>
    <t>energy</t>
  </si>
  <si>
    <t>kwh per day</t>
  </si>
  <si>
    <t>per month</t>
  </si>
  <si>
    <t>kwh</t>
  </si>
  <si>
    <t>Total costs for all circuits</t>
  </si>
  <si>
    <t>Amount of kwh per month</t>
  </si>
  <si>
    <t>0.12 is cost per kwh</t>
  </si>
  <si>
    <t>JOD 5 is subscription to the electricity grid</t>
  </si>
  <si>
    <t>electricity bill per month</t>
  </si>
  <si>
    <t>as the hour per day increases the energy increases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</si>
</sst>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JOD]\ #,##0.00"/>
  </numFmts>
  <fonts count="5">
    <font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1"/>
      <color rgb="FF000000"/>
      <name val="Calibri"/>
    </font>
    <font>
      <vertAlign val="superscript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0" fillId="2" borderId="4" xfId="0" applyFont="1" applyFill="1" applyBorder="1"/>
    <xf numFmtId="0" fontId="0" fillId="0" borderId="0" xfId="0" applyFont="1"/>
    <xf numFmtId="164" fontId="0" fillId="0" borderId="0" xfId="0" applyNumberFormat="1" applyFont="1"/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4" fontId="3" fillId="0" borderId="0" xfId="0" applyNumberFormat="1" applyFont="1"/>
    <xf numFmtId="0" fontId="0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 of</a:t>
            </a:r>
            <a:r>
              <a:rPr lang="en-US" baseline="0"/>
              <a:t> LED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Sheet1!$K$21:$K$24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</c:numCache>
            </c:numRef>
          </c:xVal>
          <c:yVal>
            <c:numRef>
              <c:f>Sheet1!$L$21:$L$24</c:f>
              <c:numCache>
                <c:formatCode>General</c:formatCode>
                <c:ptCount val="4"/>
                <c:pt idx="0">
                  <c:v>7.0000000000000007E-2</c:v>
                </c:pt>
                <c:pt idx="1">
                  <c:v>4.2000000000000003E-2</c:v>
                </c:pt>
                <c:pt idx="2">
                  <c:v>5.6000000000000001E-2</c:v>
                </c:pt>
                <c:pt idx="3">
                  <c:v>2.8000000000000001E-2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0B-47EB-91FF-6091EE8A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733256"/>
        <c:axId val="397728992"/>
      </c:scatterChart>
      <c:valAx>
        <c:axId val="39773325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 per</a:t>
                </a:r>
                <a:r>
                  <a:rPr lang="en-US" baseline="0"/>
                  <a:t> Day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28992"/>
        <c:crosses val="autoZero"/>
        <c:crossBetween val="midCat"/>
      </c:valAx>
      <c:valAx>
        <c:axId val="39772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  <a:r>
                  <a:rPr lang="en-US" baseline="0"/>
                  <a:t> Per Day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33256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16</xdr:row>
      <xdr:rowOff>180974</xdr:rowOff>
    </xdr:from>
    <xdr:to>
      <xdr:col>16</xdr:col>
      <xdr:colOff>838200</xdr:colOff>
      <xdr:row>29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topLeftCell="L10" workbookViewId="0">
      <selection activeCell="R27" sqref="R27"/>
    </sheetView>
  </sheetViews>
  <sheetFormatPr defaultColWidth="14.42578125" defaultRowHeight="15" customHeight="1"/>
  <cols>
    <col min="1" max="1" width="29.5703125" customWidth="1"/>
    <col min="2" max="2" width="6" customWidth="1"/>
    <col min="3" max="3" width="16" customWidth="1"/>
    <col min="4" max="4" width="8.7109375" customWidth="1"/>
    <col min="5" max="5" width="20.42578125" customWidth="1"/>
    <col min="6" max="6" width="6.140625" customWidth="1"/>
    <col min="7" max="7" width="15.42578125" customWidth="1"/>
    <col min="8" max="8" width="8.7109375" customWidth="1"/>
    <col min="9" max="9" width="14.7109375" customWidth="1"/>
    <col min="10" max="10" width="6" customWidth="1"/>
    <col min="11" max="11" width="14.5703125" customWidth="1"/>
    <col min="12" max="12" width="8.7109375" customWidth="1"/>
    <col min="13" max="13" width="14.7109375" customWidth="1"/>
    <col min="14" max="14" width="6" customWidth="1"/>
    <col min="15" max="15" width="14.5703125" customWidth="1"/>
    <col min="18" max="18" width="46.5703125" bestFit="1" customWidth="1"/>
  </cols>
  <sheetData>
    <row r="1" spans="1:15" ht="14.25" customHeight="1">
      <c r="A1" s="10" t="s">
        <v>0</v>
      </c>
      <c r="B1" s="8"/>
      <c r="C1" s="9"/>
      <c r="E1" s="10" t="s">
        <v>1</v>
      </c>
      <c r="F1" s="8"/>
      <c r="G1" s="9"/>
      <c r="I1" s="10" t="s">
        <v>2</v>
      </c>
      <c r="J1" s="8"/>
      <c r="K1" s="9"/>
      <c r="M1" s="10" t="s">
        <v>3</v>
      </c>
      <c r="N1" s="8"/>
      <c r="O1" s="9"/>
    </row>
    <row r="2" spans="1:15" ht="14.25" customHeight="1">
      <c r="A2" s="1"/>
      <c r="B2" s="1" t="s">
        <v>4</v>
      </c>
      <c r="C2" s="1" t="s">
        <v>5</v>
      </c>
      <c r="E2" s="1"/>
      <c r="F2" s="1" t="s">
        <v>4</v>
      </c>
      <c r="G2" s="1" t="s">
        <v>5</v>
      </c>
      <c r="I2" s="1"/>
      <c r="J2" s="1" t="s">
        <v>4</v>
      </c>
      <c r="K2" s="1" t="s">
        <v>5</v>
      </c>
      <c r="M2" s="1"/>
      <c r="N2" s="1" t="s">
        <v>4</v>
      </c>
      <c r="O2" s="1" t="s">
        <v>5</v>
      </c>
    </row>
    <row r="3" spans="1:15" ht="14.25" customHeight="1">
      <c r="B3" t="s">
        <v>6</v>
      </c>
      <c r="C3" s="2"/>
      <c r="F3" t="s">
        <v>7</v>
      </c>
      <c r="G3" s="2"/>
      <c r="J3" t="s">
        <v>8</v>
      </c>
      <c r="K3" s="3"/>
      <c r="N3" t="s">
        <v>9</v>
      </c>
      <c r="O3" s="3"/>
    </row>
    <row r="4" spans="1:15" ht="14.25" customHeight="1">
      <c r="B4" t="s">
        <v>10</v>
      </c>
      <c r="C4" s="3">
        <f>7*1.5</f>
        <v>10.5</v>
      </c>
      <c r="F4" t="s">
        <v>11</v>
      </c>
      <c r="G4" s="3">
        <f>(5*1.5)</f>
        <v>7.5</v>
      </c>
      <c r="J4" t="s">
        <v>12</v>
      </c>
      <c r="K4" s="3">
        <f>4*1.5</f>
        <v>6</v>
      </c>
      <c r="N4" t="s">
        <v>13</v>
      </c>
      <c r="O4" s="3">
        <f>2*1.5</f>
        <v>3</v>
      </c>
    </row>
    <row r="5" spans="1:15" ht="14.25" customHeight="1">
      <c r="A5" t="s">
        <v>14</v>
      </c>
      <c r="C5" s="3">
        <f>2*3</f>
        <v>6</v>
      </c>
      <c r="E5" t="s">
        <v>14</v>
      </c>
      <c r="G5" s="3">
        <f>(2*2)</f>
        <v>4</v>
      </c>
      <c r="I5" t="s">
        <v>14</v>
      </c>
      <c r="K5" s="3">
        <f>2*3</f>
        <v>6</v>
      </c>
      <c r="M5" t="s">
        <v>14</v>
      </c>
      <c r="O5" s="3">
        <f>(2*2)</f>
        <v>4</v>
      </c>
    </row>
    <row r="6" spans="1:15" ht="14.25" customHeight="1">
      <c r="A6" t="s">
        <v>14</v>
      </c>
      <c r="C6" s="3">
        <f>3*4</f>
        <v>12</v>
      </c>
      <c r="E6" t="s">
        <v>14</v>
      </c>
      <c r="G6" s="3">
        <f>(3*5)</f>
        <v>15</v>
      </c>
      <c r="I6" t="s">
        <v>14</v>
      </c>
      <c r="K6" s="3">
        <f>5*2</f>
        <v>10</v>
      </c>
      <c r="M6" t="s">
        <v>14</v>
      </c>
      <c r="O6" s="3">
        <f>3*2</f>
        <v>6</v>
      </c>
    </row>
    <row r="7" spans="1:15" ht="14.25" customHeight="1">
      <c r="A7" t="s">
        <v>15</v>
      </c>
      <c r="C7" s="3">
        <v>0.5</v>
      </c>
      <c r="E7" t="s">
        <v>15</v>
      </c>
      <c r="G7" s="3">
        <v>0.5</v>
      </c>
      <c r="I7" t="s">
        <v>15</v>
      </c>
      <c r="K7" s="3">
        <v>0.5</v>
      </c>
      <c r="M7" t="s">
        <v>15</v>
      </c>
      <c r="O7" s="3">
        <v>0.5</v>
      </c>
    </row>
    <row r="8" spans="1:15" ht="14.25" customHeight="1">
      <c r="A8" t="s">
        <v>16</v>
      </c>
      <c r="C8" s="3">
        <f>SUM(C4:C7)</f>
        <v>29</v>
      </c>
      <c r="E8" t="s">
        <v>16</v>
      </c>
      <c r="G8" s="3">
        <f>SUM(G4:G7)</f>
        <v>27</v>
      </c>
      <c r="I8" t="s">
        <v>17</v>
      </c>
      <c r="K8" s="3">
        <f>SUM(K4:K7)</f>
        <v>22.5</v>
      </c>
      <c r="M8" t="s">
        <v>16</v>
      </c>
      <c r="O8" s="3">
        <f>SUM(O4:O7)</f>
        <v>13.5</v>
      </c>
    </row>
    <row r="9" spans="1:15" ht="14.25" customHeight="1"/>
    <row r="10" spans="1:15" ht="14.25" customHeight="1">
      <c r="A10" s="7" t="s">
        <v>18</v>
      </c>
      <c r="B10" s="8"/>
      <c r="C10" s="9"/>
      <c r="E10" s="7" t="s">
        <v>18</v>
      </c>
      <c r="F10" s="8"/>
      <c r="G10" s="9"/>
      <c r="I10" s="7" t="s">
        <v>18</v>
      </c>
      <c r="J10" s="8"/>
      <c r="K10" s="9"/>
      <c r="M10" s="7" t="s">
        <v>18</v>
      </c>
      <c r="N10" s="8"/>
      <c r="O10" s="9"/>
    </row>
    <row r="11" spans="1:15" ht="14.25" customHeight="1">
      <c r="B11">
        <f>(14/1000)</f>
        <v>1.4E-2</v>
      </c>
      <c r="C11" t="s">
        <v>19</v>
      </c>
      <c r="F11">
        <f>(14/1000)</f>
        <v>1.4E-2</v>
      </c>
      <c r="G11" t="s">
        <v>19</v>
      </c>
      <c r="J11">
        <f>(14/1000)</f>
        <v>1.4E-2</v>
      </c>
      <c r="K11" t="s">
        <v>19</v>
      </c>
      <c r="N11">
        <f>(14/1000)</f>
        <v>1.4E-2</v>
      </c>
      <c r="O11" t="s">
        <v>19</v>
      </c>
    </row>
    <row r="12" spans="1:15" ht="14.25" customHeight="1">
      <c r="A12" t="s">
        <v>20</v>
      </c>
      <c r="B12">
        <v>5</v>
      </c>
      <c r="C12" t="s">
        <v>21</v>
      </c>
      <c r="E12" t="s">
        <v>20</v>
      </c>
      <c r="F12">
        <v>3</v>
      </c>
      <c r="G12" t="s">
        <v>21</v>
      </c>
      <c r="I12" t="s">
        <v>22</v>
      </c>
      <c r="J12">
        <v>4</v>
      </c>
      <c r="K12" t="s">
        <v>21</v>
      </c>
      <c r="M12" t="s">
        <v>22</v>
      </c>
      <c r="N12">
        <v>2</v>
      </c>
      <c r="O12" t="s">
        <v>21</v>
      </c>
    </row>
    <row r="13" spans="1:15" ht="14.25" customHeight="1">
      <c r="B13">
        <f>(5*30)</f>
        <v>150</v>
      </c>
      <c r="C13" t="s">
        <v>23</v>
      </c>
      <c r="F13">
        <f>(3*30)</f>
        <v>90</v>
      </c>
      <c r="G13" t="s">
        <v>23</v>
      </c>
      <c r="J13">
        <f>(4*30)</f>
        <v>120</v>
      </c>
      <c r="K13" t="s">
        <v>23</v>
      </c>
      <c r="N13">
        <f>2*30</f>
        <v>60</v>
      </c>
      <c r="O13" t="s">
        <v>23</v>
      </c>
    </row>
    <row r="14" spans="1:15" ht="14.25" customHeight="1">
      <c r="A14" t="s">
        <v>24</v>
      </c>
      <c r="B14">
        <f>(0.014*5)</f>
        <v>7.0000000000000007E-2</v>
      </c>
      <c r="C14" t="s">
        <v>25</v>
      </c>
      <c r="E14" t="s">
        <v>24</v>
      </c>
      <c r="F14">
        <f>(0.014*3)</f>
        <v>4.2000000000000003E-2</v>
      </c>
      <c r="G14" t="s">
        <v>25</v>
      </c>
      <c r="I14" t="s">
        <v>24</v>
      </c>
      <c r="J14">
        <f>(0.014*4)</f>
        <v>5.6000000000000001E-2</v>
      </c>
      <c r="K14" t="s">
        <v>25</v>
      </c>
      <c r="M14" t="s">
        <v>24</v>
      </c>
      <c r="N14">
        <f>0.014*2</f>
        <v>2.8000000000000001E-2</v>
      </c>
      <c r="O14" t="s">
        <v>25</v>
      </c>
    </row>
    <row r="15" spans="1:15" ht="14.25" customHeight="1">
      <c r="B15">
        <f>(0.07*30)</f>
        <v>2.1</v>
      </c>
      <c r="C15" t="s">
        <v>26</v>
      </c>
      <c r="F15">
        <f>(0.042*30)</f>
        <v>1.26</v>
      </c>
      <c r="G15" t="s">
        <v>26</v>
      </c>
      <c r="J15">
        <f>(0.056*30)</f>
        <v>1.68</v>
      </c>
      <c r="K15" t="s">
        <v>26</v>
      </c>
      <c r="N15">
        <f>0.028*30</f>
        <v>0.84</v>
      </c>
      <c r="O15" t="s">
        <v>26</v>
      </c>
    </row>
    <row r="16" spans="1:15" ht="14.25" customHeight="1">
      <c r="B16">
        <f>(2.1*7)</f>
        <v>14.700000000000001</v>
      </c>
      <c r="C16" t="s">
        <v>27</v>
      </c>
      <c r="F16">
        <f>(1.26*5)</f>
        <v>6.3</v>
      </c>
      <c r="G16" t="s">
        <v>27</v>
      </c>
      <c r="J16">
        <f>(1.68*4)</f>
        <v>6.72</v>
      </c>
      <c r="K16" t="s">
        <v>27</v>
      </c>
      <c r="N16">
        <f>0.84*2</f>
        <v>1.68</v>
      </c>
      <c r="O16" t="s">
        <v>27</v>
      </c>
    </row>
    <row r="17" spans="1:18" ht="14.25" customHeight="1"/>
    <row r="18" spans="1:18" ht="14.25" customHeight="1"/>
    <row r="19" spans="1:18" ht="14.25" customHeight="1">
      <c r="A19" s="4" t="s">
        <v>28</v>
      </c>
      <c r="B19" s="5"/>
      <c r="C19" s="5"/>
      <c r="D19" s="5"/>
      <c r="E19" s="10" t="s">
        <v>29</v>
      </c>
      <c r="F19" s="8"/>
      <c r="G19" s="9"/>
    </row>
    <row r="20" spans="1:18" ht="14.25" customHeight="1">
      <c r="A20" s="3">
        <f>SUM(C8,G8,K8,O8)</f>
        <v>92</v>
      </c>
      <c r="E20" t="s">
        <v>30</v>
      </c>
      <c r="F20" t="s">
        <v>31</v>
      </c>
      <c r="K20" t="s">
        <v>21</v>
      </c>
      <c r="L20" t="s">
        <v>24</v>
      </c>
    </row>
    <row r="21" spans="1:18" ht="14.25" customHeight="1">
      <c r="A21" s="3"/>
      <c r="E21">
        <f>SUM(B16,F16,J16,N16)</f>
        <v>29.4</v>
      </c>
      <c r="F21" t="s">
        <v>27</v>
      </c>
      <c r="K21">
        <v>5</v>
      </c>
      <c r="L21">
        <v>7.0000000000000007E-2</v>
      </c>
    </row>
    <row r="22" spans="1:18" ht="14.25" customHeight="1">
      <c r="E22">
        <f>E21*0.12</f>
        <v>3.5279999999999996</v>
      </c>
      <c r="K22">
        <v>3</v>
      </c>
      <c r="L22">
        <v>4.2000000000000003E-2</v>
      </c>
      <c r="R22" t="s">
        <v>33</v>
      </c>
    </row>
    <row r="23" spans="1:18" ht="14.25" customHeight="1">
      <c r="E23" s="6">
        <f>SUM(E22,5)</f>
        <v>8.5279999999999987</v>
      </c>
      <c r="F23" t="s">
        <v>32</v>
      </c>
      <c r="K23">
        <v>4</v>
      </c>
      <c r="L23">
        <v>5.6000000000000001E-2</v>
      </c>
    </row>
    <row r="24" spans="1:18" ht="14.25" customHeight="1">
      <c r="K24">
        <v>2</v>
      </c>
      <c r="L24">
        <v>2.8000000000000001E-2</v>
      </c>
    </row>
    <row r="25" spans="1:18" ht="14.25" customHeight="1"/>
    <row r="26" spans="1:18" ht="14.25" customHeight="1"/>
    <row r="27" spans="1:18" ht="14.25" customHeight="1"/>
    <row r="28" spans="1:18" ht="14.25" customHeight="1"/>
    <row r="29" spans="1:18" ht="14.25" customHeight="1"/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9">
    <mergeCell ref="I10:K10"/>
    <mergeCell ref="M10:O10"/>
    <mergeCell ref="E19:G19"/>
    <mergeCell ref="M1:O1"/>
    <mergeCell ref="A1:C1"/>
    <mergeCell ref="E1:G1"/>
    <mergeCell ref="I1:K1"/>
    <mergeCell ref="A10:C10"/>
    <mergeCell ref="E10:G10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 SAWALHA</dc:creator>
  <cp:keywords/>
  <dc:description/>
  <cp:lastModifiedBy>Acer</cp:lastModifiedBy>
  <cp:revision/>
  <dcterms:created xsi:type="dcterms:W3CDTF">2023-05-18T12:19:10Z</dcterms:created>
  <dcterms:modified xsi:type="dcterms:W3CDTF">2023-05-20T16:27:17Z</dcterms:modified>
  <cp:category/>
  <cp:contentStatus/>
</cp:coreProperties>
</file>