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BAFA3AC7-5D08-472E-AB37-1D4BAEE5B063}" xr6:coauthVersionLast="36" xr6:coauthVersionMax="36" xr10:uidLastSave="{00000000-0000-0000-0000-000000000000}"/>
  <bookViews>
    <workbookView xWindow="0" yWindow="0" windowWidth="15200" windowHeight="7520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9" i="1" l="1"/>
  <c r="F28" i="1"/>
  <c r="C5" i="1"/>
  <c r="C23" i="1"/>
  <c r="H24" i="1"/>
  <c r="E34" i="1"/>
  <c r="C36" i="1"/>
  <c r="F30" i="1"/>
  <c r="F21" i="1"/>
  <c r="D32" i="1"/>
  <c r="C17" i="1"/>
  <c r="B23" i="1"/>
  <c r="B17" i="1"/>
  <c r="F23" i="1"/>
  <c r="F17" i="1"/>
  <c r="H18" i="1"/>
  <c r="B11" i="1"/>
  <c r="F11" i="1"/>
  <c r="H12" i="1"/>
  <c r="H6" i="1"/>
  <c r="B5" i="1"/>
  <c r="G15" i="1"/>
  <c r="G21" i="1"/>
  <c r="G3" i="1"/>
  <c r="G9" i="1"/>
  <c r="F5" i="1"/>
  <c r="C11" i="1"/>
  <c r="C21" i="1"/>
  <c r="C15" i="1"/>
  <c r="C9" i="1"/>
  <c r="C3" i="1"/>
  <c r="D5" i="1"/>
  <c r="F3" i="1"/>
  <c r="F15" i="1"/>
  <c r="F9" i="1"/>
  <c r="E23" i="1"/>
  <c r="E17" i="1"/>
  <c r="E5" i="1"/>
  <c r="E11" i="1"/>
  <c r="A5" i="1"/>
  <c r="D23" i="1"/>
  <c r="A23" i="1"/>
  <c r="D17" i="1"/>
  <c r="D11" i="1"/>
  <c r="A17" i="1"/>
  <c r="A11" i="1"/>
</calcChain>
</file>

<file path=xl/sharedStrings.xml><?xml version="1.0" encoding="utf-8"?>
<sst xmlns="http://schemas.openxmlformats.org/spreadsheetml/2006/main" count="68" uniqueCount="32">
  <si>
    <t>living room</t>
  </si>
  <si>
    <t>amount of lightbulbs</t>
  </si>
  <si>
    <t>amount of switches</t>
  </si>
  <si>
    <t>amount of electrical socket</t>
  </si>
  <si>
    <t>cost of electrical consuption</t>
  </si>
  <si>
    <t>cost of lightbulb</t>
  </si>
  <si>
    <t>cost of wires</t>
  </si>
  <si>
    <t>cost of switches</t>
  </si>
  <si>
    <t>cost of electrical socket</t>
  </si>
  <si>
    <t>bedroom</t>
  </si>
  <si>
    <t>kitchen</t>
  </si>
  <si>
    <t>bathroom</t>
  </si>
  <si>
    <t>total cost of living room</t>
  </si>
  <si>
    <t>total cost of bedroom</t>
  </si>
  <si>
    <t>total cost of kitchen</t>
  </si>
  <si>
    <t>total cost of bathroom</t>
  </si>
  <si>
    <t>electricity bill</t>
  </si>
  <si>
    <t>electricity bil per month</t>
  </si>
  <si>
    <t>total power energy</t>
  </si>
  <si>
    <t>over/under budget</t>
  </si>
  <si>
    <t>cost of electrical sockets</t>
  </si>
  <si>
    <t>cost of circuit components</t>
  </si>
  <si>
    <t>amount of components</t>
  </si>
  <si>
    <t>total amount of components</t>
  </si>
  <si>
    <t>cost of everything+electricity bil per month</t>
  </si>
  <si>
    <t>walts</t>
  </si>
  <si>
    <t>watts</t>
  </si>
  <si>
    <t>kwh monthly</t>
  </si>
  <si>
    <t>length of wires (meters)</t>
  </si>
  <si>
    <t xml:space="preserve"> length of wires (meters)</t>
  </si>
  <si>
    <t>total cost of electrical consumption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</si>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</sst>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JOD&quot;* #,##0.00_);_(&quot;JOD&quot;* \(#,##0.00\);_(&quot;JOD&quot;* &quot;-&quot;??_);_(@_)"/>
    <numFmt numFmtId="165" formatCode="_(&quot;JOD&quot;* #,##0.000_);_(&quot;JOD&quot;* \(#,##0.000\);_(&quot;JOD&quot;* &quot;-&quot;???_);_(@_)"/>
    <numFmt numFmtId="166" formatCode="_([$JOD]\ * #,##0.00_);_([$JOD]\ * \(#,##0.00\);_([$JOD]\ 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0"/>
      <name val="Calibri"/>
      <scheme val="minor"/>
    </font>
    <font>
      <sz val="22"/>
      <color theme="7" tint="0.39997558519241921"/>
      <name val="Calibri"/>
      <family val="2"/>
      <scheme val="minor"/>
    </font>
    <font>
      <sz val="22"/>
      <color theme="0"/>
      <name val="Calibri (Body)"/>
    </font>
    <font>
      <sz val="16"/>
      <color theme="0"/>
      <name val="Calibri (Body)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Fill="1" applyAlignment="1"/>
    <xf numFmtId="165" fontId="0" fillId="0" borderId="0" xfId="1" applyNumberFormat="1" applyFont="1"/>
    <xf numFmtId="0" fontId="0" fillId="0" borderId="0" xfId="1" applyNumberFormat="1" applyFont="1"/>
    <xf numFmtId="0" fontId="0" fillId="0" borderId="0" xfId="2" applyNumberFormat="1" applyFont="1"/>
    <xf numFmtId="0" fontId="0" fillId="0" borderId="0" xfId="0" applyNumberFormat="1"/>
    <xf numFmtId="166" fontId="0" fillId="0" borderId="0" xfId="1" applyNumberFormat="1" applyFont="1"/>
    <xf numFmtId="0" fontId="7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topLeftCell="A5" zoomScale="70" zoomScaleNormal="70" zoomScalePageLayoutView="193" workbookViewId="0">
      <selection activeCell="G29" sqref="G29"/>
    </sheetView>
  </sheetViews>
  <sheetFormatPr defaultColWidth="10.6640625" defaultRowHeight="15.5"/>
  <cols>
    <col min="1" max="1" width="18" bestFit="1" customWidth="1"/>
    <col min="2" max="2" width="20.33203125" bestFit="1" customWidth="1"/>
    <col min="3" max="3" width="11.9140625" bestFit="1" customWidth="1"/>
    <col min="4" max="4" width="17" bestFit="1" customWidth="1"/>
    <col min="5" max="5" width="30.08203125" bestFit="1" customWidth="1"/>
    <col min="6" max="6" width="22.83203125" bestFit="1" customWidth="1"/>
    <col min="7" max="7" width="23.83203125" bestFit="1" customWidth="1"/>
    <col min="8" max="8" width="33.6640625" bestFit="1" customWidth="1"/>
  </cols>
  <sheetData>
    <row r="1" spans="1:27" ht="28.5">
      <c r="A1" s="12" t="s">
        <v>0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</row>
    <row r="2" spans="1:27" ht="16" customHeight="1">
      <c r="A2" t="s">
        <v>1</v>
      </c>
      <c r="B2" t="s">
        <v>28</v>
      </c>
      <c r="C2" t="s">
        <v>26</v>
      </c>
      <c r="D2" t="s">
        <v>2</v>
      </c>
      <c r="E2" t="s">
        <v>3</v>
      </c>
      <c r="F2" t="s">
        <v>22</v>
      </c>
      <c r="G2" t="s">
        <v>4</v>
      </c>
      <c r="AA2">
        <v>240</v>
      </c>
    </row>
    <row r="3" spans="1:27" ht="16" customHeight="1">
      <c r="A3">
        <v>8</v>
      </c>
      <c r="B3" s="5">
        <v>34</v>
      </c>
      <c r="C3" s="3">
        <f>7.5*3+10*2+40*3</f>
        <v>162.5</v>
      </c>
      <c r="D3">
        <v>3</v>
      </c>
      <c r="E3">
        <v>5</v>
      </c>
      <c r="F3">
        <f>SUM(A3,D3,E3)</f>
        <v>16</v>
      </c>
      <c r="G3" s="6">
        <f>C5*0.12</f>
        <v>3.51</v>
      </c>
    </row>
    <row r="4" spans="1:27">
      <c r="A4" t="s">
        <v>5</v>
      </c>
      <c r="B4" t="s">
        <v>6</v>
      </c>
      <c r="C4" t="s">
        <v>27</v>
      </c>
      <c r="D4" t="s">
        <v>7</v>
      </c>
      <c r="E4" t="s">
        <v>20</v>
      </c>
      <c r="F4" t="s">
        <v>21</v>
      </c>
      <c r="H4" s="9" t="s">
        <v>12</v>
      </c>
    </row>
    <row r="5" spans="1:27">
      <c r="A5" s="2">
        <f>2*1.5+2*1+2*0.5</f>
        <v>6</v>
      </c>
      <c r="B5" s="6">
        <f>B3*1</f>
        <v>34</v>
      </c>
      <c r="C5" s="5">
        <f>C3/1000*30*6</f>
        <v>29.25</v>
      </c>
      <c r="D5" s="2">
        <f>D3*0.75</f>
        <v>2.25</v>
      </c>
      <c r="E5" s="2">
        <f>E3*0.5</f>
        <v>2.5</v>
      </c>
      <c r="F5" s="2">
        <f>SUM(A5:B5,D5:E5)</f>
        <v>44.75</v>
      </c>
      <c r="H5" s="9"/>
    </row>
    <row r="6" spans="1:27">
      <c r="H6" s="2">
        <f>SUM(A5:B5,D5:F5,G3)</f>
        <v>93.01</v>
      </c>
    </row>
    <row r="7" spans="1:27" ht="28.5">
      <c r="A7" s="13" t="s">
        <v>9</v>
      </c>
      <c r="B7" s="13"/>
      <c r="C7" s="13"/>
      <c r="D7" s="13"/>
      <c r="E7" s="13"/>
      <c r="F7" s="13"/>
      <c r="G7" s="13"/>
    </row>
    <row r="8" spans="1:27">
      <c r="A8" t="s">
        <v>1</v>
      </c>
      <c r="B8" t="s">
        <v>28</v>
      </c>
      <c r="C8" t="s">
        <v>26</v>
      </c>
      <c r="D8" t="s">
        <v>2</v>
      </c>
      <c r="E8" t="s">
        <v>3</v>
      </c>
      <c r="F8" t="s">
        <v>22</v>
      </c>
      <c r="G8" t="s">
        <v>4</v>
      </c>
    </row>
    <row r="9" spans="1:27">
      <c r="A9" s="3">
        <v>4</v>
      </c>
      <c r="B9" s="5">
        <v>33</v>
      </c>
      <c r="C9" s="3">
        <f>15*2+10*4</f>
        <v>70</v>
      </c>
      <c r="D9">
        <v>3</v>
      </c>
      <c r="E9">
        <v>3</v>
      </c>
      <c r="F9">
        <f>SUM(D9,E9,A9)</f>
        <v>10</v>
      </c>
      <c r="G9" s="6">
        <f>C11*0.12</f>
        <v>1.512</v>
      </c>
    </row>
    <row r="10" spans="1:27">
      <c r="A10" t="s">
        <v>5</v>
      </c>
      <c r="B10" t="s">
        <v>6</v>
      </c>
      <c r="C10" t="s">
        <v>27</v>
      </c>
      <c r="D10" t="s">
        <v>7</v>
      </c>
      <c r="E10" t="s">
        <v>8</v>
      </c>
      <c r="F10" t="s">
        <v>21</v>
      </c>
      <c r="H10" s="9" t="s">
        <v>13</v>
      </c>
    </row>
    <row r="11" spans="1:27">
      <c r="A11" s="2">
        <f>2*1+2*1.5</f>
        <v>5</v>
      </c>
      <c r="B11" s="6">
        <f>B9*1</f>
        <v>33</v>
      </c>
      <c r="C11" s="5">
        <f>C9/1000*30*6</f>
        <v>12.600000000000001</v>
      </c>
      <c r="D11" s="2">
        <f>D9*0.5</f>
        <v>1.5</v>
      </c>
      <c r="E11" s="2">
        <f>E9*0.5</f>
        <v>1.5</v>
      </c>
      <c r="F11" s="2">
        <f>SUM(A11:B11,D11:E11)</f>
        <v>41</v>
      </c>
      <c r="H11" s="9"/>
    </row>
    <row r="12" spans="1:27">
      <c r="H12" s="2">
        <f>SUM(D11:F11,A11:B11,G9)</f>
        <v>83.512</v>
      </c>
    </row>
    <row r="13" spans="1:27" ht="28.5">
      <c r="A13" s="12" t="s">
        <v>10</v>
      </c>
      <c r="B13" s="12"/>
      <c r="C13" s="12"/>
      <c r="D13" s="12"/>
      <c r="E13" s="12"/>
      <c r="F13" s="12"/>
      <c r="G13" s="12"/>
    </row>
    <row r="14" spans="1:27">
      <c r="A14" t="s">
        <v>1</v>
      </c>
      <c r="B14" t="s">
        <v>29</v>
      </c>
      <c r="C14" t="s">
        <v>25</v>
      </c>
      <c r="D14" t="s">
        <v>2</v>
      </c>
      <c r="E14" t="s">
        <v>3</v>
      </c>
      <c r="F14" t="s">
        <v>22</v>
      </c>
      <c r="G14" t="s">
        <v>4</v>
      </c>
    </row>
    <row r="15" spans="1:27">
      <c r="A15">
        <v>3</v>
      </c>
      <c r="B15" s="5">
        <v>29</v>
      </c>
      <c r="C15" s="3">
        <f>10*2+10*1</f>
        <v>30</v>
      </c>
      <c r="D15">
        <v>3</v>
      </c>
      <c r="E15">
        <v>3</v>
      </c>
      <c r="F15">
        <f>SUM(A15,D15,E15)</f>
        <v>9</v>
      </c>
      <c r="G15" s="6">
        <f>C17*0.12</f>
        <v>0.64799999999999991</v>
      </c>
    </row>
    <row r="16" spans="1:27">
      <c r="A16" t="s">
        <v>5</v>
      </c>
      <c r="B16" t="s">
        <v>6</v>
      </c>
      <c r="C16" t="s">
        <v>27</v>
      </c>
      <c r="D16" t="s">
        <v>7</v>
      </c>
      <c r="E16" t="s">
        <v>8</v>
      </c>
      <c r="F16" t="s">
        <v>21</v>
      </c>
      <c r="H16" s="9" t="s">
        <v>14</v>
      </c>
    </row>
    <row r="17" spans="1:8">
      <c r="A17" s="2">
        <f>2*1+1.5</f>
        <v>3.5</v>
      </c>
      <c r="B17" s="6">
        <f>B15*1</f>
        <v>29</v>
      </c>
      <c r="C17" s="5">
        <f>C15/1000*30*6</f>
        <v>5.3999999999999995</v>
      </c>
      <c r="D17" s="2">
        <f>D15*0.5</f>
        <v>1.5</v>
      </c>
      <c r="E17" s="2">
        <f>E15*0.5</f>
        <v>1.5</v>
      </c>
      <c r="F17" s="2">
        <f>SUM(A17:B17,D17:E17)</f>
        <v>35.5</v>
      </c>
      <c r="H17" s="9"/>
    </row>
    <row r="18" spans="1:8">
      <c r="H18" s="2">
        <f>SUM(A17:B17,D17:F17,G15)</f>
        <v>71.647999999999996</v>
      </c>
    </row>
    <row r="19" spans="1:8" ht="28.5">
      <c r="A19" s="13" t="s">
        <v>11</v>
      </c>
      <c r="B19" s="13"/>
      <c r="C19" s="13"/>
      <c r="D19" s="13"/>
      <c r="E19" s="13"/>
      <c r="F19" s="13"/>
      <c r="G19" s="13"/>
    </row>
    <row r="20" spans="1:8">
      <c r="A20" t="s">
        <v>1</v>
      </c>
      <c r="B20" t="s">
        <v>28</v>
      </c>
      <c r="C20" t="s">
        <v>26</v>
      </c>
      <c r="D20" t="s">
        <v>2</v>
      </c>
      <c r="E20" t="s">
        <v>3</v>
      </c>
      <c r="F20" t="s">
        <v>22</v>
      </c>
      <c r="G20" t="s">
        <v>4</v>
      </c>
    </row>
    <row r="21" spans="1:8">
      <c r="A21">
        <v>2</v>
      </c>
      <c r="B21" s="5">
        <v>15</v>
      </c>
      <c r="C21" s="3">
        <f>10*2</f>
        <v>20</v>
      </c>
      <c r="D21">
        <v>1</v>
      </c>
      <c r="E21">
        <v>1</v>
      </c>
      <c r="F21">
        <f>SUM(A21,D21:E21)</f>
        <v>4</v>
      </c>
      <c r="G21" s="6">
        <f>C23*0.12</f>
        <v>0.43199999999999994</v>
      </c>
    </row>
    <row r="22" spans="1:8">
      <c r="A22" t="s">
        <v>5</v>
      </c>
      <c r="B22" t="s">
        <v>6</v>
      </c>
      <c r="C22" t="s">
        <v>27</v>
      </c>
      <c r="D22" t="s">
        <v>7</v>
      </c>
      <c r="E22" t="s">
        <v>8</v>
      </c>
      <c r="F22" t="s">
        <v>21</v>
      </c>
      <c r="H22" s="9" t="s">
        <v>15</v>
      </c>
    </row>
    <row r="23" spans="1:8">
      <c r="A23" s="2">
        <f>A21*1.5</f>
        <v>3</v>
      </c>
      <c r="B23" s="6">
        <f>B21*1</f>
        <v>15</v>
      </c>
      <c r="C23" s="5">
        <f>C21/1000*30*6</f>
        <v>3.5999999999999996</v>
      </c>
      <c r="D23" s="2">
        <f>D21*1</f>
        <v>1</v>
      </c>
      <c r="E23" s="2">
        <f>E21*0.5</f>
        <v>0.5</v>
      </c>
      <c r="F23" s="2">
        <f>SUM(E23,D23,B23,A23)</f>
        <v>19.5</v>
      </c>
      <c r="H23" s="9"/>
    </row>
    <row r="24" spans="1:8">
      <c r="H24" s="2">
        <f>SUM(G21,F23,E23,D23,B23,A23)</f>
        <v>39.432000000000002</v>
      </c>
    </row>
    <row r="26" spans="1:8">
      <c r="E26" s="10" t="s">
        <v>16</v>
      </c>
      <c r="F26" s="10"/>
    </row>
    <row r="27" spans="1:8">
      <c r="E27" s="11"/>
      <c r="F27" s="11"/>
    </row>
    <row r="28" spans="1:8">
      <c r="E28" t="s">
        <v>17</v>
      </c>
      <c r="F28" s="2">
        <f>SUM(C5,C11,C17,C23,5)</f>
        <v>55.85</v>
      </c>
    </row>
    <row r="29" spans="1:8">
      <c r="E29" t="s">
        <v>18</v>
      </c>
      <c r="F29" s="3">
        <f>SUM(C3,C9,C15,C21)</f>
        <v>282.5</v>
      </c>
    </row>
    <row r="30" spans="1:8">
      <c r="E30" t="s">
        <v>30</v>
      </c>
      <c r="F30" s="2">
        <f>SUM(G21,G15,G9,G3)</f>
        <v>6.1019999999999994</v>
      </c>
    </row>
    <row r="32" spans="1:8" ht="21">
      <c r="A32" s="7" t="s">
        <v>23</v>
      </c>
      <c r="B32" s="8"/>
      <c r="C32" s="8"/>
      <c r="D32" s="4">
        <f>SUM(F21,F15,F9,F3)</f>
        <v>39</v>
      </c>
    </row>
    <row r="34" spans="1:6" ht="21" customHeight="1">
      <c r="A34" s="7" t="s">
        <v>24</v>
      </c>
      <c r="B34" s="7"/>
      <c r="C34" s="7"/>
      <c r="D34" s="7"/>
      <c r="E34" s="2">
        <f>SUM(H24,H18,H6,H12,F28)</f>
        <v>343.452</v>
      </c>
    </row>
    <row r="36" spans="1:6" ht="21">
      <c r="A36" s="7" t="s">
        <v>19</v>
      </c>
      <c r="B36" s="8"/>
      <c r="C36" t="str">
        <f>IF(E34&lt;=500,"under budget","over budget")</f>
        <v>under budget</v>
      </c>
      <c r="F36" t="s">
        <v>31</v>
      </c>
    </row>
  </sheetData>
  <mergeCells count="13">
    <mergeCell ref="H10:H11"/>
    <mergeCell ref="H4:H5"/>
    <mergeCell ref="E26:E27"/>
    <mergeCell ref="F26:F27"/>
    <mergeCell ref="A1:G1"/>
    <mergeCell ref="A7:G7"/>
    <mergeCell ref="A13:G13"/>
    <mergeCell ref="A19:G19"/>
    <mergeCell ref="A32:C32"/>
    <mergeCell ref="A36:B36"/>
    <mergeCell ref="H22:H23"/>
    <mergeCell ref="H16:H17"/>
    <mergeCell ref="A34:D3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ACER</cp:lastModifiedBy>
  <dcterms:created xsi:type="dcterms:W3CDTF">2023-05-17T13:16:36Z</dcterms:created>
  <dcterms:modified xsi:type="dcterms:W3CDTF">2023-05-19T18:46:38Z</dcterms:modified>
</cp:coreProperties>
</file>