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BBE78E27-98BB-4864-9FDF-2605CD3818EC}" xr6:coauthVersionLast="47" xr6:coauthVersionMax="47" xr10:uidLastSave="{00000000-0000-0000-0000-000000000000}"/>
  <bookViews>
    <workbookView xWindow="-120" yWindow="-120" windowWidth="29040" windowHeight="16440" activeTab="2" xr2:uid="{00000000-000D-0000-FFFF-FFFF00000000}"/>
  </bookViews>
  <sheets>
    <sheet name="Physics Sheet" sheetId="1" r:id="rId1"/>
    <sheet name="ICT and Math Sheet" sheetId="5" r:id="rId2"/>
    <sheet name="Math and ICT Sheet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1" i="4" l="1"/>
  <c r="C11" i="5"/>
  <c r="B11" i="5"/>
  <c r="B9" i="5"/>
  <c r="C9" i="5" s="1"/>
  <c r="D9" i="5" s="1"/>
  <c r="D18" i="4"/>
  <c r="D19" i="4"/>
  <c r="D11" i="4"/>
  <c r="B12" i="5"/>
  <c r="C12" i="5" s="1"/>
  <c r="D12" i="5" s="1"/>
  <c r="B10" i="5"/>
  <c r="C10" i="5" s="1"/>
  <c r="D10" i="5" s="1"/>
  <c r="D12" i="4"/>
  <c r="D13" i="4"/>
  <c r="D14" i="4"/>
  <c r="D15" i="4"/>
  <c r="D16" i="4"/>
  <c r="D17" i="4"/>
  <c r="D11" i="5" l="1"/>
  <c r="D14" i="5"/>
</calcChain>
</file>

<file path=xl/sharedStrings.xml><?xml version="1.0" encoding="utf-8"?>
<sst xmlns="http://schemas.openxmlformats.org/spreadsheetml/2006/main" count="121" uniqueCount="49">
  <si>
    <t>incandescent</t>
  </si>
  <si>
    <t>CFL</t>
  </si>
  <si>
    <t>LED</t>
  </si>
  <si>
    <t>motion-activated</t>
  </si>
  <si>
    <t>Light Intensity: 2800 Lumens</t>
  </si>
  <si>
    <t>Type Of Light Bulb</t>
  </si>
  <si>
    <t>Incandescent Light Bulbs</t>
  </si>
  <si>
    <t>CFL Light Bulbs</t>
  </si>
  <si>
    <t>LED Light Bulbs</t>
  </si>
  <si>
    <t>Motion-Activated Light Bulbs</t>
  </si>
  <si>
    <t>Energy</t>
  </si>
  <si>
    <t>Power Output</t>
  </si>
  <si>
    <t>Total Cost ------------------&gt;</t>
  </si>
  <si>
    <t>How Much Bulbs Were Used</t>
  </si>
  <si>
    <t>Time</t>
  </si>
  <si>
    <t>Quantity</t>
  </si>
  <si>
    <t>Wires</t>
  </si>
  <si>
    <t>Equipment</t>
  </si>
  <si>
    <t>Incadescent Light Bulbs</t>
  </si>
  <si>
    <t>Motion-Activated Light Bulb</t>
  </si>
  <si>
    <t>Electrical Socket</t>
  </si>
  <si>
    <t>Ordinary Switch</t>
  </si>
  <si>
    <t>Fancy Switch</t>
  </si>
  <si>
    <t>Automatic Switch</t>
  </si>
  <si>
    <t>Cost/Item</t>
  </si>
  <si>
    <t xml:space="preserve">Total cost of Equipment </t>
  </si>
  <si>
    <t>Total Cost: --------------------&gt;</t>
  </si>
  <si>
    <t>Power Output (Energy * Amount of Bulbs Used)</t>
  </si>
  <si>
    <t>Electrical Bill</t>
  </si>
  <si>
    <t>Energy (kWh) (Kilo Watts Produced * Time)</t>
  </si>
  <si>
    <t>Electrical Bill (Power Output* 0.12)</t>
  </si>
  <si>
    <t>Time (h/Months)</t>
  </si>
  <si>
    <t>300h/Month</t>
  </si>
  <si>
    <t>0.15kW*300=45kWh</t>
  </si>
  <si>
    <t>0.045kW*300=13.5kWh</t>
  </si>
  <si>
    <t>0.056kW*300=16.8kWh</t>
  </si>
  <si>
    <t>45kWh/bulb*5=225kWh</t>
  </si>
  <si>
    <t>13.5kWh/bulb*6=81kWh</t>
  </si>
  <si>
    <t>16.8kWh/bulb*1=16.8kWh</t>
  </si>
  <si>
    <t>225kWh*0.12=27.000JOD</t>
  </si>
  <si>
    <t>81kWh*0.12=9.720JOD</t>
  </si>
  <si>
    <t>16.8kWh*0.12=2.016JOD</t>
  </si>
  <si>
    <t>0.026kW*300=7.8kWh</t>
  </si>
  <si>
    <t>7.8kWh/bulb*10=78kWh</t>
  </si>
  <si>
    <t>48.096JOD/Month</t>
  </si>
  <si>
    <t>Total Cost/Month ------------------------------------------------------------&gt;</t>
  </si>
  <si>
    <t>Type Of Light Bulb2</t>
  </si>
  <si>
    <t>and +5jd for subscribtion of electrical grid</t>
  </si>
  <si>
    <t>78kWh*0.12=9.360JOD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</si>
</sst>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JOD]\ #,##0.000"/>
    <numFmt numFmtId="165" formatCode="_([$JOD]\ * #,##0.000_);_([$JOD]\ * \(#,##0.000\);_([$JOD]\ * &quot;-&quot;???_);_(@_)"/>
  </numFmts>
  <fonts count="8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2"/>
      <color theme="1"/>
      <name val="Calibri"/>
      <scheme val="minor"/>
    </font>
    <font>
      <b/>
      <sz val="12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1"/>
        <bgColor indexed="64"/>
      </patternFill>
    </fill>
  </fills>
  <borders count="6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/>
    <xf numFmtId="0" fontId="4" fillId="0" borderId="0" xfId="0" applyFont="1"/>
    <xf numFmtId="0" fontId="3" fillId="2" borderId="1" xfId="0" applyFont="1" applyFill="1" applyBorder="1"/>
    <xf numFmtId="0" fontId="3" fillId="2" borderId="2" xfId="0" applyFont="1" applyFill="1" applyBorder="1"/>
    <xf numFmtId="0" fontId="3" fillId="2" borderId="3" xfId="0" applyFont="1" applyFill="1" applyBorder="1"/>
    <xf numFmtId="0" fontId="2" fillId="3" borderId="1" xfId="0" applyFont="1" applyFill="1" applyBorder="1"/>
    <xf numFmtId="0" fontId="2" fillId="3" borderId="2" xfId="0" applyFont="1" applyFill="1" applyBorder="1"/>
    <xf numFmtId="0" fontId="2" fillId="3" borderId="3" xfId="0" applyFont="1" applyFill="1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3" fillId="5" borderId="0" xfId="0" applyFont="1" applyFill="1"/>
    <xf numFmtId="164" fontId="2" fillId="0" borderId="0" xfId="0" applyNumberFormat="1" applyFont="1"/>
    <xf numFmtId="165" fontId="2" fillId="0" borderId="0" xfId="0" applyNumberFormat="1" applyFont="1"/>
    <xf numFmtId="0" fontId="2" fillId="3" borderId="2" xfId="0" applyFont="1" applyFill="1" applyBorder="1" applyAlignment="1">
      <alignment horizontal="right"/>
    </xf>
    <xf numFmtId="0" fontId="6" fillId="3" borderId="2" xfId="0" applyFont="1" applyFill="1" applyBorder="1"/>
    <xf numFmtId="0" fontId="6" fillId="3" borderId="4" xfId="0" applyFont="1" applyFill="1" applyBorder="1"/>
    <xf numFmtId="0" fontId="6" fillId="3" borderId="5" xfId="0" applyFont="1" applyFill="1" applyBorder="1"/>
    <xf numFmtId="0" fontId="7" fillId="2" borderId="3" xfId="0" applyFont="1" applyFill="1" applyBorder="1"/>
    <xf numFmtId="165" fontId="3" fillId="5" borderId="0" xfId="0" applyNumberFormat="1" applyFont="1" applyFill="1"/>
    <xf numFmtId="165" fontId="5" fillId="5" borderId="0" xfId="0" applyNumberFormat="1" applyFont="1" applyFill="1"/>
    <xf numFmtId="0" fontId="4" fillId="4" borderId="4" xfId="0" applyFont="1" applyFill="1" applyBorder="1" applyAlignment="1">
      <alignment horizontal="center"/>
    </xf>
  </cellXfs>
  <cellStyles count="1">
    <cellStyle name="Normal" xfId="0" builtinId="0"/>
  </cellStyles>
  <dxfs count="45"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 style="thin">
          <color theme="4" tint="0.39997558519241921"/>
        </left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b/>
        <i val="0"/>
        <strike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_([$JOD]\ * #,##0.000_);_([$JOD]\ * \(#,##0.000\);_([$JOD]\ * &quot;-&quot;???_);_(@_)"/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_([$JOD]\ * #,##0.000_);_([$JOD]\ * \(#,##0.000\);_([$JOD]\ * &quot;-&quot;???_);_(@_)"/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b/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 style="thin">
          <color theme="4" tint="0.39997558519241921"/>
        </left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b/>
        <i val="0"/>
        <strike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5" formatCode="_([$JOD]\ * #,##0.000_);_([$JOD]\ * \(#,##0.000\);_([$JOD]\ * &quot;-&quot;???_);_(@_)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165" formatCode="_([$JOD]\ * #,##0.000_);_([$JOD]\ * \(#,##0.000\);_([$JOD]\ * &quot;-&quot;?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 style="thin">
          <color theme="4" tint="0.39997558519241921"/>
        </left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 style="thin">
          <color theme="4" tint="0.39997558519241921"/>
        </left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b/>
        <i val="0"/>
        <strike val="0"/>
        <outline val="0"/>
        <shadow val="0"/>
        <u val="none"/>
        <vertAlign val="baseline"/>
        <sz val="12"/>
        <color theme="1"/>
        <name val="Calibri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Energy</a:t>
            </a:r>
            <a:r>
              <a:rPr lang="en-US" baseline="0"/>
              <a:t> Used Per Bulb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'ICT and Math Sheet'!$A$9:$A$12</c:f>
              <c:strCache>
                <c:ptCount val="4"/>
                <c:pt idx="0">
                  <c:v>incandescent</c:v>
                </c:pt>
                <c:pt idx="1">
                  <c:v>CFL</c:v>
                </c:pt>
                <c:pt idx="2">
                  <c:v>LED</c:v>
                </c:pt>
                <c:pt idx="3">
                  <c:v>motion-activated</c:v>
                </c:pt>
              </c:strCache>
            </c:strRef>
          </c:cat>
          <c:val>
            <c:numRef>
              <c:f>'ICT and Math Sheet'!$B$9:$B$12</c:f>
              <c:numCache>
                <c:formatCode>General</c:formatCode>
                <c:ptCount val="4"/>
                <c:pt idx="0">
                  <c:v>45</c:v>
                </c:pt>
                <c:pt idx="1">
                  <c:v>13.5</c:v>
                </c:pt>
                <c:pt idx="2">
                  <c:v>7.8</c:v>
                </c:pt>
                <c:pt idx="3">
                  <c:v>16.8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E8-486D-9B24-DB8A6292D2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41382696"/>
        <c:axId val="441381056"/>
      </c:barChart>
      <c:catAx>
        <c:axId val="4413826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1381056"/>
        <c:crosses val="autoZero"/>
        <c:auto val="1"/>
        <c:lblAlgn val="ctr"/>
        <c:lblOffset val="100"/>
        <c:noMultiLvlLbl val="0"/>
      </c:catAx>
      <c:valAx>
        <c:axId val="4413810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13826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8563692038495189"/>
          <c:y val="0.19486111111111112"/>
          <c:w val="0.81436307961504817"/>
          <c:h val="0.72088764946048411"/>
        </c:manualLayout>
      </c:layout>
      <c:lineChart>
        <c:grouping val="standard"/>
        <c:varyColors val="0"/>
        <c:ser>
          <c:idx val="0"/>
          <c:order val="0"/>
          <c:tx>
            <c:strRef>
              <c:f>'ICT and Math Sheet'!$D$8</c:f>
              <c:strCache>
                <c:ptCount val="1"/>
                <c:pt idx="0">
                  <c:v>Electrical Bill (Power Output* 0.12)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'ICT and Math Sheet'!$D$9:$D$12</c:f>
              <c:numCache>
                <c:formatCode>_([$JOD]\ * #,##0.000_);_([$JOD]\ * \(#,##0.000\);_([$JOD]\ * "-"???_);_(@_)</c:formatCode>
                <c:ptCount val="4"/>
                <c:pt idx="0">
                  <c:v>27</c:v>
                </c:pt>
                <c:pt idx="1">
                  <c:v>9.7199999999999989</c:v>
                </c:pt>
                <c:pt idx="2">
                  <c:v>9.36</c:v>
                </c:pt>
                <c:pt idx="3">
                  <c:v>2.016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EDB-4024-BA61-4776761C6C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3245760"/>
        <c:axId val="443240512"/>
      </c:lineChart>
      <c:catAx>
        <c:axId val="44324576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443240512"/>
        <c:crosses val="autoZero"/>
        <c:auto val="1"/>
        <c:lblAlgn val="ctr"/>
        <c:lblOffset val="100"/>
        <c:noMultiLvlLbl val="0"/>
      </c:catAx>
      <c:valAx>
        <c:axId val="443240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[$JOD]\ * #,##0.000_);_([$JOD]\ * \(#,##0.000\);_([$JOD]\ * &quot;-&quot;?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32457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Costs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'Math and ICT Sheet'!$A$11:$A$19</c:f>
              <c:strCache>
                <c:ptCount val="9"/>
                <c:pt idx="0">
                  <c:v>Wires</c:v>
                </c:pt>
                <c:pt idx="1">
                  <c:v>Incadescent Light Bulbs</c:v>
                </c:pt>
                <c:pt idx="2">
                  <c:v>CFL Light Bulbs</c:v>
                </c:pt>
                <c:pt idx="3">
                  <c:v>LED Light Bulbs</c:v>
                </c:pt>
                <c:pt idx="4">
                  <c:v>Motion-Activated Light Bulb</c:v>
                </c:pt>
                <c:pt idx="5">
                  <c:v>Electrical Socket</c:v>
                </c:pt>
                <c:pt idx="6">
                  <c:v>Ordinary Switch</c:v>
                </c:pt>
                <c:pt idx="7">
                  <c:v>Fancy Switch</c:v>
                </c:pt>
                <c:pt idx="8">
                  <c:v>Automatic Switch</c:v>
                </c:pt>
              </c:strCache>
            </c:strRef>
          </c:cat>
          <c:val>
            <c:numRef>
              <c:f>'Math and ICT Sheet'!$B$11:$B$19</c:f>
              <c:numCache>
                <c:formatCode>_([$JOD]\ * #,##0.000_);_([$JOD]\ * \(#,##0.000\);_([$JOD]\ * "-"???_);_(@_)</c:formatCode>
                <c:ptCount val="9"/>
                <c:pt idx="0">
                  <c:v>1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3.5</c:v>
                </c:pt>
                <c:pt idx="5">
                  <c:v>0.5</c:v>
                </c:pt>
                <c:pt idx="6">
                  <c:v>0.5</c:v>
                </c:pt>
                <c:pt idx="7">
                  <c:v>0.75</c:v>
                </c:pt>
                <c:pt idx="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8E-4C32-BB91-36182F000A09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'Math and ICT Sheet'!$A$11:$A$19</c:f>
              <c:strCache>
                <c:ptCount val="9"/>
                <c:pt idx="0">
                  <c:v>Wires</c:v>
                </c:pt>
                <c:pt idx="1">
                  <c:v>Incadescent Light Bulbs</c:v>
                </c:pt>
                <c:pt idx="2">
                  <c:v>CFL Light Bulbs</c:v>
                </c:pt>
                <c:pt idx="3">
                  <c:v>LED Light Bulbs</c:v>
                </c:pt>
                <c:pt idx="4">
                  <c:v>Motion-Activated Light Bulb</c:v>
                </c:pt>
                <c:pt idx="5">
                  <c:v>Electrical Socket</c:v>
                </c:pt>
                <c:pt idx="6">
                  <c:v>Ordinary Switch</c:v>
                </c:pt>
                <c:pt idx="7">
                  <c:v>Fancy Switch</c:v>
                </c:pt>
                <c:pt idx="8">
                  <c:v>Automatic Switch</c:v>
                </c:pt>
              </c:strCache>
            </c:strRef>
          </c:cat>
          <c:val>
            <c:numRef>
              <c:f>'Math and ICT Sheet'!$C$11:$C$19</c:f>
              <c:numCache>
                <c:formatCode>General</c:formatCode>
                <c:ptCount val="9"/>
                <c:pt idx="0">
                  <c:v>72</c:v>
                </c:pt>
                <c:pt idx="1">
                  <c:v>5</c:v>
                </c:pt>
                <c:pt idx="2">
                  <c:v>6</c:v>
                </c:pt>
                <c:pt idx="3">
                  <c:v>10</c:v>
                </c:pt>
                <c:pt idx="4">
                  <c:v>1</c:v>
                </c:pt>
                <c:pt idx="5">
                  <c:v>18</c:v>
                </c:pt>
                <c:pt idx="6">
                  <c:v>0</c:v>
                </c:pt>
                <c:pt idx="7">
                  <c:v>8</c:v>
                </c:pt>
                <c:pt idx="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F8E-4C32-BB91-36182F000A09}"/>
            </c:ext>
          </c:extLst>
        </c:ser>
        <c:ser>
          <c:idx val="2"/>
          <c:order val="2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'Math and ICT Sheet'!$A$11:$A$19</c:f>
              <c:strCache>
                <c:ptCount val="9"/>
                <c:pt idx="0">
                  <c:v>Wires</c:v>
                </c:pt>
                <c:pt idx="1">
                  <c:v>Incadescent Light Bulbs</c:v>
                </c:pt>
                <c:pt idx="2">
                  <c:v>CFL Light Bulbs</c:v>
                </c:pt>
                <c:pt idx="3">
                  <c:v>LED Light Bulbs</c:v>
                </c:pt>
                <c:pt idx="4">
                  <c:v>Motion-Activated Light Bulb</c:v>
                </c:pt>
                <c:pt idx="5">
                  <c:v>Electrical Socket</c:v>
                </c:pt>
                <c:pt idx="6">
                  <c:v>Ordinary Switch</c:v>
                </c:pt>
                <c:pt idx="7">
                  <c:v>Fancy Switch</c:v>
                </c:pt>
                <c:pt idx="8">
                  <c:v>Automatic Switch</c:v>
                </c:pt>
              </c:strCache>
            </c:strRef>
          </c:cat>
          <c:val>
            <c:numRef>
              <c:f>'Math and ICT Sheet'!$D$11:$D$19</c:f>
              <c:numCache>
                <c:formatCode>_([$JOD]\ * #,##0.000_);_([$JOD]\ * \(#,##0.000\);_([$JOD]\ * "-"???_);_(@_)</c:formatCode>
                <c:ptCount val="9"/>
                <c:pt idx="0">
                  <c:v>72</c:v>
                </c:pt>
                <c:pt idx="1">
                  <c:v>2.5</c:v>
                </c:pt>
                <c:pt idx="2">
                  <c:v>6</c:v>
                </c:pt>
                <c:pt idx="3">
                  <c:v>15</c:v>
                </c:pt>
                <c:pt idx="4">
                  <c:v>3.5</c:v>
                </c:pt>
                <c:pt idx="5">
                  <c:v>9</c:v>
                </c:pt>
                <c:pt idx="6">
                  <c:v>0</c:v>
                </c:pt>
                <c:pt idx="7">
                  <c:v>6</c:v>
                </c:pt>
                <c:pt idx="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F8E-4C32-BB91-36182F000A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32646752"/>
        <c:axId val="432645768"/>
      </c:barChart>
      <c:catAx>
        <c:axId val="432646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2645768"/>
        <c:crosses val="autoZero"/>
        <c:auto val="1"/>
        <c:lblAlgn val="ctr"/>
        <c:lblOffset val="100"/>
        <c:noMultiLvlLbl val="0"/>
      </c:catAx>
      <c:valAx>
        <c:axId val="432645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[$JOD]\ * #,##0.000_);_([$JOD]\ * \(#,##0.000\);_([$JOD]\ * &quot;-&quot;?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2646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Energy</a:t>
            </a:r>
            <a:r>
              <a:rPr lang="en-US" baseline="0"/>
              <a:t> Used Per Bulb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'ICT and Math Sheet'!$A$9:$A$12</c:f>
              <c:strCache>
                <c:ptCount val="4"/>
                <c:pt idx="0">
                  <c:v>incandescent</c:v>
                </c:pt>
                <c:pt idx="1">
                  <c:v>CFL</c:v>
                </c:pt>
                <c:pt idx="2">
                  <c:v>LED</c:v>
                </c:pt>
                <c:pt idx="3">
                  <c:v>motion-activated</c:v>
                </c:pt>
              </c:strCache>
            </c:strRef>
          </c:cat>
          <c:val>
            <c:numRef>
              <c:f>'ICT and Math Sheet'!$B$9:$B$12</c:f>
              <c:numCache>
                <c:formatCode>General</c:formatCode>
                <c:ptCount val="4"/>
                <c:pt idx="0">
                  <c:v>45</c:v>
                </c:pt>
                <c:pt idx="1">
                  <c:v>13.5</c:v>
                </c:pt>
                <c:pt idx="2">
                  <c:v>7.8</c:v>
                </c:pt>
                <c:pt idx="3">
                  <c:v>16.8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40-4AB7-A499-165B2A6897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41382696"/>
        <c:axId val="441381056"/>
      </c:barChart>
      <c:catAx>
        <c:axId val="4413826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1381056"/>
        <c:crosses val="autoZero"/>
        <c:auto val="1"/>
        <c:lblAlgn val="ctr"/>
        <c:lblOffset val="100"/>
        <c:noMultiLvlLbl val="0"/>
      </c:catAx>
      <c:valAx>
        <c:axId val="4413810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13826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8563692038495189"/>
          <c:y val="0.19486111111111112"/>
          <c:w val="0.81436307961504817"/>
          <c:h val="0.72088764946048411"/>
        </c:manualLayout>
      </c:layout>
      <c:lineChart>
        <c:grouping val="standard"/>
        <c:varyColors val="0"/>
        <c:ser>
          <c:idx val="0"/>
          <c:order val="0"/>
          <c:tx>
            <c:strRef>
              <c:f>'ICT and Math Sheet'!$D$8</c:f>
              <c:strCache>
                <c:ptCount val="1"/>
                <c:pt idx="0">
                  <c:v>Electrical Bill (Power Output* 0.12)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'ICT and Math Sheet'!$D$9:$D$12</c:f>
              <c:numCache>
                <c:formatCode>_([$JOD]\ * #,##0.000_);_([$JOD]\ * \(#,##0.000\);_([$JOD]\ * "-"???_);_(@_)</c:formatCode>
                <c:ptCount val="4"/>
                <c:pt idx="0">
                  <c:v>27</c:v>
                </c:pt>
                <c:pt idx="1">
                  <c:v>9.7199999999999989</c:v>
                </c:pt>
                <c:pt idx="2">
                  <c:v>9.36</c:v>
                </c:pt>
                <c:pt idx="3">
                  <c:v>2.016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A13-46C1-9664-2D6082EF69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3245760"/>
        <c:axId val="443240512"/>
      </c:lineChart>
      <c:catAx>
        <c:axId val="44324576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443240512"/>
        <c:crosses val="autoZero"/>
        <c:auto val="1"/>
        <c:lblAlgn val="ctr"/>
        <c:lblOffset val="100"/>
        <c:noMultiLvlLbl val="0"/>
      </c:catAx>
      <c:valAx>
        <c:axId val="443240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[$JOD]\ * #,##0.000_);_([$JOD]\ * \(#,##0.000\);_([$JOD]\ * &quot;-&quot;?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32457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788276</xdr:colOff>
      <xdr:row>14</xdr:row>
      <xdr:rowOff>62843</xdr:rowOff>
    </xdr:from>
    <xdr:to>
      <xdr:col>3</xdr:col>
      <xdr:colOff>328448</xdr:colOff>
      <xdr:row>41</xdr:row>
      <xdr:rowOff>142327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2132726</xdr:colOff>
      <xdr:row>13</xdr:row>
      <xdr:rowOff>178676</xdr:rowOff>
    </xdr:from>
    <xdr:to>
      <xdr:col>14</xdr:col>
      <xdr:colOff>87588</xdr:colOff>
      <xdr:row>41</xdr:row>
      <xdr:rowOff>54741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1157671</xdr:colOff>
      <xdr:row>40</xdr:row>
      <xdr:rowOff>120431</xdr:rowOff>
    </xdr:from>
    <xdr:to>
      <xdr:col>16</xdr:col>
      <xdr:colOff>120431</xdr:colOff>
      <xdr:row>42</xdr:row>
      <xdr:rowOff>24742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CE643D80-8471-408F-866E-6216EDDA4F26}"/>
            </a:ext>
          </a:extLst>
        </xdr:cNvPr>
        <xdr:cNvSpPr txBox="1"/>
      </xdr:nvSpPr>
      <xdr:spPr>
        <a:xfrm>
          <a:off x="14886809" y="7707586"/>
          <a:ext cx="7469570" cy="27655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Incandescent</a:t>
          </a:r>
          <a:r>
            <a:rPr lang="en-US" sz="1100" baseline="0"/>
            <a:t> Light Bulb                  CFL Light Bulb                         LED Light Bulb                     Motion-Activated Light Bulb</a:t>
          </a:r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1859094</xdr:colOff>
      <xdr:row>8</xdr:row>
      <xdr:rowOff>159882</xdr:rowOff>
    </xdr:from>
    <xdr:to>
      <xdr:col>10</xdr:col>
      <xdr:colOff>252469</xdr:colOff>
      <xdr:row>29</xdr:row>
      <xdr:rowOff>57380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11476</xdr:colOff>
      <xdr:row>0</xdr:row>
      <xdr:rowOff>0</xdr:rowOff>
    </xdr:from>
    <xdr:to>
      <xdr:col>22</xdr:col>
      <xdr:colOff>10420</xdr:colOff>
      <xdr:row>26</xdr:row>
      <xdr:rowOff>32394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5ED835DB-9296-4231-98ED-DC65F8A4C1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80332</xdr:colOff>
      <xdr:row>27</xdr:row>
      <xdr:rowOff>114758</xdr:rowOff>
    </xdr:from>
    <xdr:to>
      <xdr:col>23</xdr:col>
      <xdr:colOff>152037</xdr:colOff>
      <xdr:row>53</xdr:row>
      <xdr:rowOff>140802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90992935-7B8B-449F-8390-E4FAFD2851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565530</xdr:colOff>
      <xdr:row>52</xdr:row>
      <xdr:rowOff>140924</xdr:rowOff>
    </xdr:from>
    <xdr:to>
      <xdr:col>23</xdr:col>
      <xdr:colOff>320523</xdr:colOff>
      <xdr:row>54</xdr:row>
      <xdr:rowOff>27296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BAED1EAE-BD5E-4546-A819-FDB4FE86D81F}"/>
            </a:ext>
          </a:extLst>
        </xdr:cNvPr>
        <xdr:cNvSpPr txBox="1"/>
      </xdr:nvSpPr>
      <xdr:spPr>
        <a:xfrm>
          <a:off x="13946434" y="10285623"/>
          <a:ext cx="7053667" cy="27655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Incandescent</a:t>
          </a:r>
          <a:r>
            <a:rPr lang="en-US" sz="1100" baseline="0"/>
            <a:t> Light Bulb                  CFL Light Bulb                         LED Light Bulb                     Motion-Activated Light Bulb</a:t>
          </a:r>
          <a:endParaRPr lang="en-US" sz="1100"/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2:G7" totalsRowShown="0" headerRowDxfId="44" dataDxfId="43">
  <autoFilter ref="A2:G7" xr:uid="{00000000-0009-0000-0100-000001000000}"/>
  <tableColumns count="7">
    <tableColumn id="1" xr3:uid="{00000000-0010-0000-0000-000001000000}" name="Type Of Light Bulb" dataDxfId="42"/>
    <tableColumn id="2" xr3:uid="{00000000-0010-0000-0000-000002000000}" name="Type Of Light Bulb2" dataDxfId="41"/>
    <tableColumn id="3" xr3:uid="{00000000-0010-0000-0000-000003000000}" name="Energy" dataDxfId="40"/>
    <tableColumn id="4" xr3:uid="{00000000-0010-0000-0000-000004000000}" name="Power Output" dataDxfId="39"/>
    <tableColumn id="5" xr3:uid="{00000000-0010-0000-0000-000005000000}" name="Electrical Bill" dataDxfId="38"/>
    <tableColumn id="6" xr3:uid="{00000000-0010-0000-0000-000006000000}" name="How Much Bulbs Were Used" dataDxfId="37"/>
    <tableColumn id="7" xr3:uid="{CD0EFFF3-ACA6-4E9C-AAA5-771B4C842533}" name="Time" dataDxfId="36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1000000}" name="Table134" displayName="Table134" ref="A8:F14" totalsRowCount="1" headerRowDxfId="35" dataDxfId="34">
  <autoFilter ref="A8:F13" xr:uid="{00000000-0009-0000-0100-000003000000}"/>
  <tableColumns count="6">
    <tableColumn id="1" xr3:uid="{00000000-0010-0000-0100-000001000000}" name="Type Of Light Bulb" dataDxfId="33" totalsRowDxfId="32"/>
    <tableColumn id="2" xr3:uid="{00000000-0010-0000-0100-000002000000}" name="Energy (kWh) (Kilo Watts Produced * Time)" dataDxfId="31" totalsRowDxfId="30"/>
    <tableColumn id="3" xr3:uid="{00000000-0010-0000-0100-000003000000}" name="Power Output (Energy * Amount of Bulbs Used)" totalsRowLabel="Total Cost/Month ------------------------------------------------------------&gt;" dataDxfId="29" totalsRowDxfId="28"/>
    <tableColumn id="4" xr3:uid="{00000000-0010-0000-0100-000004000000}" name="Electrical Bill (Power Output* 0.12)" totalsRowFunction="custom" dataDxfId="27" totalsRowDxfId="26">
      <calculatedColumnFormula>Table134[[#This Row],[Power Output (Energy * Amount of Bulbs Used)]]*0.12</calculatedColumnFormula>
      <totalsRowFormula>SUM(Table134[Electrical Bill (Power Output* 0.12)])</totalsRowFormula>
    </tableColumn>
    <tableColumn id="5" xr3:uid="{00000000-0010-0000-0100-000005000000}" name="How Much Bulbs Were Used" dataDxfId="25" totalsRowDxfId="24"/>
    <tableColumn id="6" xr3:uid="{00000000-0010-0000-0100-000006000000}" name="Time (h/Months)" dataDxfId="23" totalsRowDxfId="22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B82861A4-D1AC-4564-A393-C95138FCC3B6}" name="Table16" displayName="Table16" ref="B1:G6" totalsRowShown="0" headerRowDxfId="21" dataDxfId="20">
  <autoFilter ref="B1:G6" xr:uid="{B82861A4-D1AC-4564-A393-C95138FCC3B6}"/>
  <tableColumns count="6">
    <tableColumn id="1" xr3:uid="{E351E6D5-4340-4D6C-B640-E5522F848084}" name="Type Of Light Bulb" dataDxfId="19"/>
    <tableColumn id="2" xr3:uid="{A2C0AEBD-B122-4E48-B511-F608429B0C35}" name="Energy" dataDxfId="18"/>
    <tableColumn id="3" xr3:uid="{6846B9D9-925B-40D5-9BF5-3D5C1D3647A6}" name="Power Output" dataDxfId="17"/>
    <tableColumn id="4" xr3:uid="{650A8A33-4DF2-446B-8807-44C6F45EDA64}" name="Electrical Bill" dataDxfId="16"/>
    <tableColumn id="5" xr3:uid="{67BCB589-D123-4F53-B4DC-844927D3AC6E}" name="How Much Bulbs Were Used" dataDxfId="15"/>
    <tableColumn id="6" xr3:uid="{93A8CE49-A1BE-4C42-A7AA-5C44EE78B9F6}" name="Time" dataDxfId="14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2000000}" name="Table8" displayName="Table8" ref="A10:D19" totalsRowShown="0" headerRowDxfId="13" dataDxfId="12">
  <autoFilter ref="A10:D19" xr:uid="{00000000-0009-0000-0100-000008000000}"/>
  <tableColumns count="4">
    <tableColumn id="1" xr3:uid="{00000000-0010-0000-0200-000001000000}" name="Equipment" dataDxfId="11"/>
    <tableColumn id="2" xr3:uid="{00000000-0010-0000-0200-000002000000}" name="Cost/Item" dataDxfId="10"/>
    <tableColumn id="3" xr3:uid="{00000000-0010-0000-0200-000003000000}" name="Quantity" dataDxfId="9"/>
    <tableColumn id="4" xr3:uid="{00000000-0010-0000-0200-000004000000}" name="Total cost of Equipment " dataDxfId="8">
      <calculatedColumnFormula>Table8[[#This Row],[Quantity]]*Table8[[#This Row],[Cost/Item]]</calculatedColumnFormula>
    </tableColumn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98F57761-7CB6-4CA6-AEAF-7C4945751F79}" name="Table167" displayName="Table167" ref="A1:F6" totalsRowShown="0" headerRowDxfId="7" dataDxfId="6">
  <autoFilter ref="A1:F6" xr:uid="{98F57761-7CB6-4CA6-AEAF-7C4945751F79}"/>
  <tableColumns count="6">
    <tableColumn id="1" xr3:uid="{38F258EF-F6D5-4ABB-9EC1-A481D222DF87}" name="Type Of Light Bulb" dataDxfId="5"/>
    <tableColumn id="2" xr3:uid="{DA5CD7DB-8892-44C0-B780-2032FD6FDE17}" name="Energy" dataDxfId="4"/>
    <tableColumn id="3" xr3:uid="{B275A769-655F-4260-B445-1E5B0B0D57CE}" name="Power Output" dataDxfId="3"/>
    <tableColumn id="4" xr3:uid="{F4035F74-0703-41A9-A6E0-B3FF4011C451}" name="Electrical Bill" dataDxfId="2"/>
    <tableColumn id="5" xr3:uid="{4A54217D-75A3-4321-B69B-76898B18A6E2}" name="How Much Bulbs Were Used" dataDxfId="1"/>
    <tableColumn id="6" xr3:uid="{3792E86E-FD58-4C04-8ACF-0006255ADCAA}" name="Time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table" Target="../tables/table3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table" Target="../tables/table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9"/>
  <sheetViews>
    <sheetView zoomScale="86" zoomScaleNormal="86" workbookViewId="0">
      <selection activeCell="E5" sqref="E5"/>
    </sheetView>
  </sheetViews>
  <sheetFormatPr defaultRowHeight="15" x14ac:dyDescent="0.25"/>
  <cols>
    <col min="1" max="2" width="28.7109375" bestFit="1" customWidth="1"/>
    <col min="3" max="3" width="23.85546875" bestFit="1" customWidth="1"/>
    <col min="4" max="4" width="26.5703125" bestFit="1" customWidth="1"/>
    <col min="5" max="5" width="25.85546875" bestFit="1" customWidth="1"/>
    <col min="6" max="6" width="32.42578125" bestFit="1" customWidth="1"/>
    <col min="7" max="7" width="13" bestFit="1" customWidth="1"/>
  </cols>
  <sheetData>
    <row r="1" spans="1:7" ht="15.75" x14ac:dyDescent="0.25">
      <c r="A1" s="22" t="s">
        <v>4</v>
      </c>
      <c r="B1" s="22"/>
      <c r="C1" s="22"/>
      <c r="D1" s="22"/>
      <c r="E1" s="22"/>
      <c r="F1" s="22"/>
      <c r="G1" s="22"/>
    </row>
    <row r="2" spans="1:7" ht="15.75" x14ac:dyDescent="0.25">
      <c r="A2" s="3" t="s">
        <v>5</v>
      </c>
      <c r="B2" s="3" t="s">
        <v>46</v>
      </c>
      <c r="C2" s="4" t="s">
        <v>10</v>
      </c>
      <c r="D2" s="4" t="s">
        <v>11</v>
      </c>
      <c r="E2" s="4" t="s">
        <v>28</v>
      </c>
      <c r="F2" s="4" t="s">
        <v>13</v>
      </c>
      <c r="G2" s="19" t="s">
        <v>14</v>
      </c>
    </row>
    <row r="3" spans="1:7" ht="15.75" x14ac:dyDescent="0.25">
      <c r="A3" s="6" t="s">
        <v>6</v>
      </c>
      <c r="B3" s="6" t="s">
        <v>6</v>
      </c>
      <c r="C3" s="7" t="s">
        <v>33</v>
      </c>
      <c r="D3" s="7" t="s">
        <v>36</v>
      </c>
      <c r="E3" s="7" t="s">
        <v>39</v>
      </c>
      <c r="F3" s="7">
        <v>5</v>
      </c>
      <c r="G3" s="17" t="s">
        <v>32</v>
      </c>
    </row>
    <row r="4" spans="1:7" ht="15.75" x14ac:dyDescent="0.25">
      <c r="A4" s="9" t="s">
        <v>7</v>
      </c>
      <c r="B4" s="9" t="s">
        <v>7</v>
      </c>
      <c r="C4" s="10" t="s">
        <v>34</v>
      </c>
      <c r="D4" s="10" t="s">
        <v>37</v>
      </c>
      <c r="E4" s="10" t="s">
        <v>40</v>
      </c>
      <c r="F4" s="10">
        <v>6</v>
      </c>
      <c r="G4" s="16" t="s">
        <v>32</v>
      </c>
    </row>
    <row r="5" spans="1:7" ht="15.75" x14ac:dyDescent="0.25">
      <c r="A5" s="6" t="s">
        <v>8</v>
      </c>
      <c r="B5" s="6" t="s">
        <v>8</v>
      </c>
      <c r="C5" s="7" t="s">
        <v>42</v>
      </c>
      <c r="D5" s="7" t="s">
        <v>43</v>
      </c>
      <c r="E5" s="7" t="s">
        <v>48</v>
      </c>
      <c r="F5" s="7">
        <v>10</v>
      </c>
      <c r="G5" s="16" t="s">
        <v>32</v>
      </c>
    </row>
    <row r="6" spans="1:7" ht="15.75" x14ac:dyDescent="0.25">
      <c r="A6" s="9" t="s">
        <v>9</v>
      </c>
      <c r="B6" s="9" t="s">
        <v>9</v>
      </c>
      <c r="C6" s="10" t="s">
        <v>35</v>
      </c>
      <c r="D6" s="10" t="s">
        <v>38</v>
      </c>
      <c r="E6" s="10" t="s">
        <v>41</v>
      </c>
      <c r="F6" s="10">
        <v>1</v>
      </c>
      <c r="G6" s="16" t="s">
        <v>32</v>
      </c>
    </row>
    <row r="7" spans="1:7" ht="15.75" x14ac:dyDescent="0.25">
      <c r="A7" s="6"/>
      <c r="B7" s="6"/>
      <c r="C7" s="7"/>
      <c r="D7" s="15" t="s">
        <v>12</v>
      </c>
      <c r="E7" s="7" t="s">
        <v>44</v>
      </c>
      <c r="F7" s="7"/>
      <c r="G7" s="18"/>
    </row>
    <row r="8" spans="1:7" ht="15.75" x14ac:dyDescent="0.25">
      <c r="A8" s="1"/>
      <c r="B8" s="1"/>
      <c r="C8" s="1"/>
      <c r="D8" s="1"/>
      <c r="E8" s="1"/>
      <c r="F8" s="1"/>
      <c r="G8" s="1"/>
    </row>
    <row r="9" spans="1:7" ht="15.75" x14ac:dyDescent="0.25">
      <c r="A9" s="2"/>
      <c r="B9" s="1"/>
      <c r="C9" s="1"/>
      <c r="D9" s="1"/>
      <c r="E9" s="1"/>
      <c r="F9" s="1"/>
      <c r="G9" s="1"/>
    </row>
  </sheetData>
  <mergeCells count="1">
    <mergeCell ref="A1:G1"/>
  </mergeCells>
  <phoneticPr fontId="1" type="noConversion"/>
  <pageMargins left="0.7" right="0.7" top="0.75" bottom="0.75" header="0.3" footer="0.3"/>
  <pageSetup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4"/>
  <sheetViews>
    <sheetView topLeftCell="B1" zoomScale="87" workbookViewId="0">
      <selection activeCell="E4" sqref="E4"/>
    </sheetView>
  </sheetViews>
  <sheetFormatPr defaultRowHeight="15" x14ac:dyDescent="0.25"/>
  <cols>
    <col min="1" max="1" width="28.42578125" bestFit="1" customWidth="1"/>
    <col min="2" max="2" width="46.85546875" bestFit="1" customWidth="1"/>
    <col min="3" max="3" width="60.42578125" bestFit="1" customWidth="1"/>
    <col min="4" max="4" width="38.28515625" bestFit="1" customWidth="1"/>
    <col min="5" max="6" width="32" bestFit="1" customWidth="1"/>
    <col min="7" max="7" width="12.85546875" bestFit="1" customWidth="1"/>
  </cols>
  <sheetData>
    <row r="1" spans="1:7" ht="15.75" x14ac:dyDescent="0.25">
      <c r="A1" s="3" t="s">
        <v>5</v>
      </c>
      <c r="B1" s="3" t="s">
        <v>5</v>
      </c>
      <c r="C1" s="4" t="s">
        <v>10</v>
      </c>
      <c r="D1" s="4" t="s">
        <v>11</v>
      </c>
      <c r="E1" s="4" t="s">
        <v>28</v>
      </c>
      <c r="F1" s="4" t="s">
        <v>13</v>
      </c>
      <c r="G1" s="5" t="s">
        <v>14</v>
      </c>
    </row>
    <row r="2" spans="1:7" ht="15.75" x14ac:dyDescent="0.25">
      <c r="A2" s="6" t="s">
        <v>6</v>
      </c>
      <c r="B2" s="6" t="s">
        <v>6</v>
      </c>
      <c r="C2" s="7" t="s">
        <v>33</v>
      </c>
      <c r="D2" s="7" t="s">
        <v>36</v>
      </c>
      <c r="E2" s="7" t="s">
        <v>39</v>
      </c>
      <c r="F2" s="7">
        <v>5</v>
      </c>
      <c r="G2" s="8" t="s">
        <v>32</v>
      </c>
    </row>
    <row r="3" spans="1:7" ht="15.75" x14ac:dyDescent="0.25">
      <c r="A3" s="9" t="s">
        <v>7</v>
      </c>
      <c r="B3" s="9" t="s">
        <v>7</v>
      </c>
      <c r="C3" s="10" t="s">
        <v>34</v>
      </c>
      <c r="D3" s="10" t="s">
        <v>37</v>
      </c>
      <c r="E3" s="10" t="s">
        <v>40</v>
      </c>
      <c r="F3" s="10">
        <v>6</v>
      </c>
      <c r="G3" s="11" t="s">
        <v>32</v>
      </c>
    </row>
    <row r="4" spans="1:7" ht="15.75" x14ac:dyDescent="0.25">
      <c r="A4" s="6" t="s">
        <v>8</v>
      </c>
      <c r="B4" s="6" t="s">
        <v>8</v>
      </c>
      <c r="C4" s="7" t="s">
        <v>42</v>
      </c>
      <c r="D4" s="7" t="s">
        <v>43</v>
      </c>
      <c r="E4" s="7" t="s">
        <v>48</v>
      </c>
      <c r="F4" s="7">
        <v>10</v>
      </c>
      <c r="G4" s="8" t="s">
        <v>32</v>
      </c>
    </row>
    <row r="5" spans="1:7" ht="15.75" x14ac:dyDescent="0.25">
      <c r="A5" s="9" t="s">
        <v>9</v>
      </c>
      <c r="B5" s="9" t="s">
        <v>9</v>
      </c>
      <c r="C5" s="10" t="s">
        <v>35</v>
      </c>
      <c r="D5" s="10" t="s">
        <v>38</v>
      </c>
      <c r="E5" s="10" t="s">
        <v>41</v>
      </c>
      <c r="F5" s="10">
        <v>1</v>
      </c>
      <c r="G5" s="11" t="s">
        <v>32</v>
      </c>
    </row>
    <row r="6" spans="1:7" ht="15.75" x14ac:dyDescent="0.25">
      <c r="A6" s="6"/>
      <c r="B6" s="6"/>
      <c r="C6" s="7"/>
      <c r="D6" s="15" t="s">
        <v>12</v>
      </c>
      <c r="E6" s="7" t="s">
        <v>44</v>
      </c>
      <c r="F6" s="7"/>
      <c r="G6" s="8"/>
    </row>
    <row r="8" spans="1:7" ht="15.75" x14ac:dyDescent="0.25">
      <c r="A8" s="1" t="s">
        <v>5</v>
      </c>
      <c r="B8" s="1" t="s">
        <v>29</v>
      </c>
      <c r="C8" s="1" t="s">
        <v>27</v>
      </c>
      <c r="D8" s="1" t="s">
        <v>30</v>
      </c>
      <c r="E8" s="1" t="s">
        <v>13</v>
      </c>
      <c r="F8" s="1" t="s">
        <v>31</v>
      </c>
    </row>
    <row r="9" spans="1:7" ht="15.75" x14ac:dyDescent="0.25">
      <c r="A9" s="1" t="s">
        <v>0</v>
      </c>
      <c r="B9" s="1">
        <f>0.15*Table134[[#This Row],[Time (h/Months)]]</f>
        <v>45</v>
      </c>
      <c r="C9" s="1">
        <f>Table134[[#This Row],[Energy (kWh) (Kilo Watts Produced * Time)]]*5</f>
        <v>225</v>
      </c>
      <c r="D9" s="14">
        <f>Table134[[#This Row],[Power Output (Energy * Amount of Bulbs Used)]]*0.12</f>
        <v>27</v>
      </c>
      <c r="E9" s="1">
        <v>5</v>
      </c>
      <c r="F9" s="1">
        <v>300</v>
      </c>
    </row>
    <row r="10" spans="1:7" ht="15.75" x14ac:dyDescent="0.25">
      <c r="A10" s="1" t="s">
        <v>1</v>
      </c>
      <c r="B10" s="1">
        <f>0.045*Table134[[#This Row],[Time (h/Months)]]</f>
        <v>13.5</v>
      </c>
      <c r="C10" s="1">
        <f>Table134[[#This Row],[Energy (kWh) (Kilo Watts Produced * Time)]]*6</f>
        <v>81</v>
      </c>
      <c r="D10" s="14">
        <f>Table134[[#This Row],[Power Output (Energy * Amount of Bulbs Used)]]*0.12</f>
        <v>9.7199999999999989</v>
      </c>
      <c r="E10" s="1">
        <v>6</v>
      </c>
      <c r="F10" s="1">
        <v>300</v>
      </c>
    </row>
    <row r="11" spans="1:7" ht="15.75" x14ac:dyDescent="0.25">
      <c r="A11" s="1" t="s">
        <v>2</v>
      </c>
      <c r="B11" s="1">
        <f>0.026*Table134[[#This Row],[Time (h/Months)]]</f>
        <v>7.8</v>
      </c>
      <c r="C11" s="1">
        <f>Table134[[#This Row],[Energy (kWh) (Kilo Watts Produced * Time)]]*10</f>
        <v>78</v>
      </c>
      <c r="D11" s="14">
        <f>Table134[[#This Row],[Power Output (Energy * Amount of Bulbs Used)]]*0.12</f>
        <v>9.36</v>
      </c>
      <c r="E11" s="1">
        <v>10</v>
      </c>
      <c r="F11" s="1">
        <v>300</v>
      </c>
    </row>
    <row r="12" spans="1:7" ht="15.75" x14ac:dyDescent="0.25">
      <c r="A12" s="1" t="s">
        <v>3</v>
      </c>
      <c r="B12" s="1">
        <f>0.056*Table134[[#This Row],[Time (h/Months)]]</f>
        <v>16.8</v>
      </c>
      <c r="C12" s="1">
        <f>Table134[[#This Row],[Energy (kWh) (Kilo Watts Produced * Time)]]*1</f>
        <v>16.8</v>
      </c>
      <c r="D12" s="14">
        <f>Table134[[#This Row],[Power Output (Energy * Amount of Bulbs Used)]]*0.12</f>
        <v>2.016</v>
      </c>
      <c r="E12" s="1">
        <v>1</v>
      </c>
      <c r="F12" s="1">
        <v>300</v>
      </c>
    </row>
    <row r="13" spans="1:7" ht="15.75" x14ac:dyDescent="0.25">
      <c r="A13" s="1"/>
      <c r="B13" s="1"/>
      <c r="C13" s="1"/>
      <c r="D13" s="14"/>
      <c r="E13" s="1"/>
      <c r="F13" s="1"/>
    </row>
    <row r="14" spans="1:7" ht="15.75" x14ac:dyDescent="0.25">
      <c r="A14" s="1"/>
      <c r="B14" s="1"/>
      <c r="C14" s="1" t="s">
        <v>45</v>
      </c>
      <c r="D14" s="14">
        <f>SUM(Table134[Electrical Bill (Power Output* 0.12)])</f>
        <v>48.095999999999997</v>
      </c>
      <c r="E14" s="1"/>
      <c r="F14" s="1"/>
    </row>
  </sheetData>
  <pageMargins left="0.7" right="0.7" top="0.75" bottom="0.75" header="0.3" footer="0.3"/>
  <pageSetup orientation="portrait" r:id="rId1"/>
  <drawing r:id="rId2"/>
  <tableParts count="2">
    <tablePart r:id="rId3"/>
    <tablePart r:id="rId4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22"/>
  <sheetViews>
    <sheetView tabSelected="1" zoomScale="83" zoomScaleNormal="145" workbookViewId="0">
      <selection activeCell="D4" sqref="D4"/>
    </sheetView>
  </sheetViews>
  <sheetFormatPr defaultRowHeight="15" x14ac:dyDescent="0.25"/>
  <cols>
    <col min="1" max="1" width="29" bestFit="1" customWidth="1"/>
    <col min="2" max="2" width="24.28515625" bestFit="1" customWidth="1"/>
    <col min="3" max="3" width="42.7109375" bestFit="1" customWidth="1"/>
    <col min="4" max="4" width="27.85546875" bestFit="1" customWidth="1"/>
    <col min="5" max="5" width="31.42578125" bestFit="1" customWidth="1"/>
    <col min="6" max="6" width="13" bestFit="1" customWidth="1"/>
    <col min="7" max="7" width="11.28515625" bestFit="1" customWidth="1"/>
  </cols>
  <sheetData>
    <row r="1" spans="1:7" ht="15.75" x14ac:dyDescent="0.25">
      <c r="A1" s="3" t="s">
        <v>5</v>
      </c>
      <c r="B1" s="4" t="s">
        <v>10</v>
      </c>
      <c r="C1" s="4" t="s">
        <v>11</v>
      </c>
      <c r="D1" s="4" t="s">
        <v>28</v>
      </c>
      <c r="E1" s="4" t="s">
        <v>13</v>
      </c>
      <c r="F1" s="5" t="s">
        <v>14</v>
      </c>
    </row>
    <row r="2" spans="1:7" ht="15.75" x14ac:dyDescent="0.25">
      <c r="A2" s="6" t="s">
        <v>6</v>
      </c>
      <c r="B2" s="7" t="s">
        <v>33</v>
      </c>
      <c r="C2" s="7" t="s">
        <v>36</v>
      </c>
      <c r="D2" s="7" t="s">
        <v>39</v>
      </c>
      <c r="E2" s="7">
        <v>5</v>
      </c>
      <c r="F2" s="8" t="s">
        <v>32</v>
      </c>
    </row>
    <row r="3" spans="1:7" ht="15.75" x14ac:dyDescent="0.25">
      <c r="A3" s="9" t="s">
        <v>7</v>
      </c>
      <c r="B3" s="10" t="s">
        <v>34</v>
      </c>
      <c r="C3" s="10" t="s">
        <v>37</v>
      </c>
      <c r="D3" s="10" t="s">
        <v>40</v>
      </c>
      <c r="E3" s="10">
        <v>6</v>
      </c>
      <c r="F3" s="11" t="s">
        <v>32</v>
      </c>
    </row>
    <row r="4" spans="1:7" ht="15.75" x14ac:dyDescent="0.25">
      <c r="A4" s="6" t="s">
        <v>8</v>
      </c>
      <c r="B4" s="7" t="s">
        <v>42</v>
      </c>
      <c r="C4" s="7" t="s">
        <v>43</v>
      </c>
      <c r="D4" s="7" t="s">
        <v>48</v>
      </c>
      <c r="E4" s="7">
        <v>10</v>
      </c>
      <c r="F4" s="8" t="s">
        <v>32</v>
      </c>
    </row>
    <row r="5" spans="1:7" ht="15.75" x14ac:dyDescent="0.25">
      <c r="A5" s="9" t="s">
        <v>9</v>
      </c>
      <c r="B5" s="10" t="s">
        <v>35</v>
      </c>
      <c r="C5" s="10" t="s">
        <v>38</v>
      </c>
      <c r="D5" s="10" t="s">
        <v>41</v>
      </c>
      <c r="E5" s="10">
        <v>1</v>
      </c>
      <c r="F5" s="11" t="s">
        <v>32</v>
      </c>
    </row>
    <row r="6" spans="1:7" ht="15.75" x14ac:dyDescent="0.25">
      <c r="A6" s="6"/>
      <c r="B6" s="7"/>
      <c r="C6" s="15" t="s">
        <v>12</v>
      </c>
      <c r="D6" s="7" t="s">
        <v>44</v>
      </c>
      <c r="E6" s="7"/>
      <c r="F6" s="8"/>
    </row>
    <row r="7" spans="1:7" ht="15.75" x14ac:dyDescent="0.25">
      <c r="A7" s="1"/>
      <c r="B7" s="1"/>
      <c r="C7" s="1"/>
      <c r="D7" s="1"/>
      <c r="E7" s="1"/>
      <c r="F7" s="1"/>
      <c r="G7" s="1"/>
    </row>
    <row r="8" spans="1:7" ht="15.75" x14ac:dyDescent="0.25">
      <c r="A8" s="1"/>
      <c r="B8" s="1"/>
      <c r="C8" s="1"/>
      <c r="D8" s="1"/>
      <c r="E8" s="1"/>
      <c r="F8" s="1"/>
      <c r="G8" s="1"/>
    </row>
    <row r="9" spans="1:7" ht="15.75" x14ac:dyDescent="0.25">
      <c r="A9" s="1"/>
      <c r="B9" s="1"/>
      <c r="C9" s="1"/>
      <c r="D9" s="1"/>
      <c r="E9" s="1"/>
      <c r="F9" s="1"/>
      <c r="G9" s="1"/>
    </row>
    <row r="10" spans="1:7" ht="15.75" x14ac:dyDescent="0.25">
      <c r="A10" s="2" t="s">
        <v>17</v>
      </c>
      <c r="B10" s="2" t="s">
        <v>24</v>
      </c>
      <c r="C10" s="2" t="s">
        <v>15</v>
      </c>
      <c r="D10" s="2" t="s">
        <v>25</v>
      </c>
      <c r="E10" s="1"/>
      <c r="F10" s="1"/>
      <c r="G10" s="1"/>
    </row>
    <row r="11" spans="1:7" ht="15.75" x14ac:dyDescent="0.25">
      <c r="A11" s="1" t="s">
        <v>16</v>
      </c>
      <c r="B11" s="14">
        <v>1</v>
      </c>
      <c r="C11" s="1">
        <v>72</v>
      </c>
      <c r="D11" s="14">
        <f>Table8[[#This Row],[Quantity]]*Table8[[#This Row],[Cost/Item]]</f>
        <v>72</v>
      </c>
      <c r="E11" s="1"/>
      <c r="F11" s="1"/>
      <c r="G11" s="1"/>
    </row>
    <row r="12" spans="1:7" ht="15.75" x14ac:dyDescent="0.25">
      <c r="A12" s="1" t="s">
        <v>18</v>
      </c>
      <c r="B12" s="14">
        <v>0.5</v>
      </c>
      <c r="C12" s="1">
        <v>5</v>
      </c>
      <c r="D12" s="14">
        <f>Table8[[#This Row],[Quantity]]*Table8[[#This Row],[Cost/Item]]</f>
        <v>2.5</v>
      </c>
      <c r="E12" s="1"/>
      <c r="F12" s="1"/>
      <c r="G12" s="1"/>
    </row>
    <row r="13" spans="1:7" ht="15.75" x14ac:dyDescent="0.25">
      <c r="A13" s="1" t="s">
        <v>7</v>
      </c>
      <c r="B13" s="14">
        <v>1</v>
      </c>
      <c r="C13" s="1">
        <v>6</v>
      </c>
      <c r="D13" s="14">
        <f>Table8[[#This Row],[Quantity]]*Table8[[#This Row],[Cost/Item]]</f>
        <v>6</v>
      </c>
      <c r="E13" s="1"/>
      <c r="F13" s="1"/>
      <c r="G13" s="1"/>
    </row>
    <row r="14" spans="1:7" ht="15.75" x14ac:dyDescent="0.25">
      <c r="A14" s="1" t="s">
        <v>8</v>
      </c>
      <c r="B14" s="14">
        <v>1.5</v>
      </c>
      <c r="C14" s="1">
        <v>10</v>
      </c>
      <c r="D14" s="14">
        <f>Table8[[#This Row],[Quantity]]*Table8[[#This Row],[Cost/Item]]</f>
        <v>15</v>
      </c>
      <c r="E14" s="1"/>
      <c r="F14" s="1"/>
      <c r="G14" s="1"/>
    </row>
    <row r="15" spans="1:7" ht="15.75" x14ac:dyDescent="0.25">
      <c r="A15" s="1" t="s">
        <v>19</v>
      </c>
      <c r="B15" s="14">
        <v>3.5</v>
      </c>
      <c r="C15" s="1">
        <v>1</v>
      </c>
      <c r="D15" s="14">
        <f>Table8[[#This Row],[Quantity]]*Table8[[#This Row],[Cost/Item]]</f>
        <v>3.5</v>
      </c>
      <c r="E15" s="1"/>
      <c r="F15" s="1"/>
      <c r="G15" s="1"/>
    </row>
    <row r="16" spans="1:7" ht="15.75" x14ac:dyDescent="0.25">
      <c r="A16" s="1" t="s">
        <v>20</v>
      </c>
      <c r="B16" s="14">
        <v>0.5</v>
      </c>
      <c r="C16" s="1">
        <v>18</v>
      </c>
      <c r="D16" s="14">
        <f>Table8[[#This Row],[Quantity]]*Table8[[#This Row],[Cost/Item]]</f>
        <v>9</v>
      </c>
      <c r="E16" s="1"/>
      <c r="F16" s="1"/>
      <c r="G16" s="1"/>
    </row>
    <row r="17" spans="1:7" ht="15.75" x14ac:dyDescent="0.25">
      <c r="A17" s="1" t="s">
        <v>21</v>
      </c>
      <c r="B17" s="14">
        <v>0.5</v>
      </c>
      <c r="C17" s="1">
        <v>0</v>
      </c>
      <c r="D17" s="14">
        <f>Table8[[#This Row],[Quantity]]*Table8[[#This Row],[Cost/Item]]</f>
        <v>0</v>
      </c>
      <c r="E17" s="1"/>
      <c r="F17" s="1"/>
      <c r="G17" s="1"/>
    </row>
    <row r="18" spans="1:7" ht="15.75" x14ac:dyDescent="0.25">
      <c r="A18" s="1" t="s">
        <v>22</v>
      </c>
      <c r="B18" s="14">
        <v>0.75</v>
      </c>
      <c r="C18" s="1">
        <v>8</v>
      </c>
      <c r="D18" s="14">
        <f>Table8[[#This Row],[Quantity]]*Table8[[#This Row],[Cost/Item]]</f>
        <v>6</v>
      </c>
      <c r="E18" s="13"/>
      <c r="F18" s="1"/>
      <c r="G18" s="1"/>
    </row>
    <row r="19" spans="1:7" ht="15.75" x14ac:dyDescent="0.25">
      <c r="A19" s="1" t="s">
        <v>23</v>
      </c>
      <c r="B19" s="14">
        <v>1</v>
      </c>
      <c r="C19" s="1">
        <v>1</v>
      </c>
      <c r="D19" s="14">
        <f>Table8[[#This Row],[Quantity]]*Table8[[#This Row],[Cost/Item]]</f>
        <v>1</v>
      </c>
      <c r="E19" s="1"/>
      <c r="F19" s="1"/>
      <c r="G19" s="1"/>
    </row>
    <row r="20" spans="1:7" ht="15.75" x14ac:dyDescent="0.25">
      <c r="A20" s="1"/>
      <c r="B20" s="1"/>
      <c r="C20" s="1"/>
      <c r="D20" s="1"/>
      <c r="E20" s="1"/>
      <c r="F20" s="1"/>
      <c r="G20" s="1"/>
    </row>
    <row r="21" spans="1:7" ht="15.75" x14ac:dyDescent="0.25">
      <c r="A21" s="12" t="s">
        <v>26</v>
      </c>
      <c r="B21" s="20">
        <f>SUM(Table8[[Total cost of Equipment ]])</f>
        <v>115</v>
      </c>
      <c r="C21" s="12" t="s">
        <v>47</v>
      </c>
      <c r="D21" s="1"/>
      <c r="E21" s="1"/>
      <c r="F21" s="1"/>
      <c r="G21" s="1"/>
    </row>
    <row r="22" spans="1:7" x14ac:dyDescent="0.25">
      <c r="C22" s="21">
        <v>120</v>
      </c>
    </row>
  </sheetData>
  <pageMargins left="0.7" right="0.7" top="0.75" bottom="0.75" header="0.3" footer="0.3"/>
  <pageSetup orientation="portrait" horizontalDpi="1200" verticalDpi="1200" r:id="rId1"/>
  <drawing r:id="rId2"/>
  <tableParts count="2"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Physics Sheet</vt:lpstr>
      <vt:lpstr>ICT and Math Sheet</vt:lpstr>
      <vt:lpstr>Math and ICT 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Rajai</dc:creator>
  <cp:lastModifiedBy>User</cp:lastModifiedBy>
  <dcterms:created xsi:type="dcterms:W3CDTF">2023-05-11T06:03:00Z</dcterms:created>
  <dcterms:modified xsi:type="dcterms:W3CDTF">2023-05-19T13:15:00Z</dcterms:modified>
</cp:coreProperties>
</file>