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TC\Documents\"/>
    </mc:Choice>
  </mc:AlternateContent>
  <bookViews>
    <workbookView xWindow="0" yWindow="0" windowWidth="20490" windowHeight="7650"/>
  </bookViews>
  <sheets>
    <sheet name="ID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D16" i="1"/>
  <c r="D17" i="1"/>
  <c r="D18" i="1"/>
  <c r="D15" i="1"/>
  <c r="B23" i="1"/>
  <c r="B27" i="1"/>
  <c r="B26" i="1"/>
  <c r="B25" i="1"/>
  <c r="B24" i="1"/>
  <c r="B19" i="1" l="1"/>
  <c r="B28" i="1"/>
  <c r="B29" i="1" s="1"/>
  <c r="B20" i="1" l="1"/>
  <c r="G15" i="1"/>
  <c r="G16" i="1" s="1"/>
  <c r="G17" i="1" s="1"/>
</calcChain>
</file>

<file path=xl/sharedStrings.xml><?xml version="1.0" encoding="utf-8"?>
<sst xmlns="http://schemas.openxmlformats.org/spreadsheetml/2006/main" count="30" uniqueCount="26">
  <si>
    <t>Electricity Bill</t>
  </si>
  <si>
    <t>Circuit Diagrams For A Small Home</t>
  </si>
  <si>
    <t>Bathroom Circuits</t>
  </si>
  <si>
    <t>Bedroom Circuits</t>
  </si>
  <si>
    <t>Wires</t>
  </si>
  <si>
    <t>Normal Light Bulbs</t>
  </si>
  <si>
    <t>LED light bulbs</t>
  </si>
  <si>
    <t>Ordinary Switch</t>
  </si>
  <si>
    <t>Fancy Switch</t>
  </si>
  <si>
    <t>Total</t>
  </si>
  <si>
    <t>Is it &gt;500?</t>
  </si>
  <si>
    <r>
      <t xml:space="preserve">Total Cost </t>
    </r>
    <r>
      <rPr>
        <sz val="12"/>
        <color theme="0"/>
        <rFont val="Bodoni MT"/>
        <family val="1"/>
      </rPr>
      <t>(Amount used*cost per one)</t>
    </r>
  </si>
  <si>
    <t>Living Room Circuits</t>
  </si>
  <si>
    <t>Kitchen Circuits</t>
  </si>
  <si>
    <t>Power (kW)</t>
  </si>
  <si>
    <t>Time (h)</t>
  </si>
  <si>
    <t>Energy (kWh)</t>
  </si>
  <si>
    <t>Total Energy Per day (kWh)</t>
  </si>
  <si>
    <t>Total Energy Per Month (kWh)</t>
  </si>
  <si>
    <t>Energy(kWh)=Power(kW)*Time(h)</t>
  </si>
  <si>
    <t>Total kWh Per Month</t>
  </si>
  <si>
    <t>Total Cost of that amount</t>
  </si>
  <si>
    <t>Total Cost with Electrical Grid Subscription</t>
  </si>
  <si>
    <t>Light Up Your Home! By: Laya Nowwara, Alex Petropulo, Mario Petropulo</t>
  </si>
  <si>
    <t>Power &amp; Time are inversely proportional.</t>
  </si>
  <si>
    <t>Rounded to 2 d.p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</si>
</sst>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0"/>
      <name val="Bodoni MT"/>
      <family val="1"/>
    </font>
    <font>
      <sz val="12"/>
      <color theme="0"/>
      <name val="Bodoni MT"/>
      <family val="1"/>
    </font>
    <font>
      <sz val="18"/>
      <color theme="0"/>
      <name val="Bodoni MT"/>
      <family val="1"/>
    </font>
    <font>
      <sz val="14"/>
      <name val="Bodoni MT"/>
      <family val="1"/>
    </font>
    <font>
      <sz val="11"/>
      <color theme="1"/>
      <name val="Bodoni MT"/>
      <family val="1"/>
    </font>
    <font>
      <sz val="14"/>
      <color theme="1"/>
      <name val="Bodoni MT"/>
      <family val="1"/>
    </font>
    <font>
      <sz val="16"/>
      <color theme="1"/>
      <name val="Bodoni MT"/>
      <family val="1"/>
    </font>
    <font>
      <sz val="14"/>
      <color theme="0"/>
      <name val="Bodoni MT"/>
      <family val="1"/>
    </font>
    <font>
      <sz val="16"/>
      <name val="Bodoni MT"/>
      <family val="1"/>
    </font>
    <font>
      <sz val="20"/>
      <name val="Bodoni MT"/>
      <family val="1"/>
    </font>
    <font>
      <b/>
      <sz val="14"/>
      <color theme="1"/>
      <name val="Bodoni MT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6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2" fillId="4" borderId="0" xfId="0" applyFont="1" applyFill="1"/>
    <xf numFmtId="0" fontId="4" fillId="5" borderId="0" xfId="0" applyFont="1" applyFill="1" applyAlignment="1">
      <alignment horizontal="center"/>
    </xf>
    <xf numFmtId="0" fontId="9" fillId="0" borderId="0" xfId="0" applyFont="1"/>
    <xf numFmtId="0" fontId="9" fillId="2" borderId="1" xfId="0" applyFont="1" applyFill="1" applyBorder="1"/>
    <xf numFmtId="0" fontId="3" fillId="0" borderId="0" xfId="0" applyFont="1"/>
    <xf numFmtId="0" fontId="9" fillId="4" borderId="1" xfId="0" applyFont="1" applyFill="1" applyBorder="1"/>
    <xf numFmtId="0" fontId="11" fillId="5" borderId="0" xfId="0" applyFont="1" applyFill="1"/>
    <xf numFmtId="0" fontId="7" fillId="2" borderId="1" xfId="0" applyFont="1" applyFill="1" applyBorder="1"/>
    <xf numFmtId="0" fontId="9" fillId="0" borderId="1" xfId="0" applyFont="1" applyBorder="1"/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0" fillId="0" borderId="0" xfId="0" applyFont="1" applyAlignment="1">
      <alignment horizontal="right"/>
    </xf>
    <xf numFmtId="0" fontId="12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44" fontId="9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Relationship</a:t>
            </a:r>
            <a:r>
              <a:rPr lang="en-US" baseline="0"/>
              <a:t> Between Power &amp; Time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IDP!$B$14</c:f>
              <c:strCache>
                <c:ptCount val="1"/>
                <c:pt idx="0">
                  <c:v>Power (kW)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IDP!$B$15:$B$18</c:f>
              <c:numCache>
                <c:formatCode>General</c:formatCode>
                <c:ptCount val="4"/>
                <c:pt idx="0">
                  <c:v>0.01</c:v>
                </c:pt>
                <c:pt idx="1">
                  <c:v>0.04</c:v>
                </c:pt>
                <c:pt idx="2">
                  <c:v>0.112</c:v>
                </c:pt>
                <c:pt idx="3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E3-4459-BEDE-CD0ABD7C9054}"/>
            </c:ext>
          </c:extLst>
        </c:ser>
        <c:ser>
          <c:idx val="1"/>
          <c:order val="1"/>
          <c:tx>
            <c:strRef>
              <c:f>IDP!$C$14</c:f>
              <c:strCache>
                <c:ptCount val="1"/>
                <c:pt idx="0">
                  <c:v>Time (h)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IDP!$C$15:$C$18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E3-4459-BEDE-CD0ABD7C9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3585904"/>
        <c:axId val="1603587984"/>
      </c:lineChart>
      <c:catAx>
        <c:axId val="160358590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3587984"/>
        <c:crosses val="autoZero"/>
        <c:auto val="1"/>
        <c:lblAlgn val="ctr"/>
        <c:lblOffset val="100"/>
        <c:noMultiLvlLbl val="0"/>
      </c:catAx>
      <c:valAx>
        <c:axId val="16035879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358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3</xdr:row>
      <xdr:rowOff>19050</xdr:rowOff>
    </xdr:from>
    <xdr:to>
      <xdr:col>0</xdr:col>
      <xdr:colOff>2462686</xdr:colOff>
      <xdr:row>12</xdr:row>
      <xdr:rowOff>1374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" y="767443"/>
          <a:ext cx="2422526" cy="1710020"/>
        </a:xfrm>
        <a:prstGeom prst="rect">
          <a:avLst/>
        </a:prstGeom>
      </xdr:spPr>
    </xdr:pic>
    <xdr:clientData/>
  </xdr:twoCellAnchor>
  <xdr:twoCellAnchor editAs="oneCell">
    <xdr:from>
      <xdr:col>0</xdr:col>
      <xdr:colOff>2426493</xdr:colOff>
      <xdr:row>3</xdr:row>
      <xdr:rowOff>27243</xdr:rowOff>
    </xdr:from>
    <xdr:to>
      <xdr:col>2</xdr:col>
      <xdr:colOff>927888</xdr:colOff>
      <xdr:row>11</xdr:row>
      <xdr:rowOff>181371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0572" t="6215" r="52497" b="52100"/>
        <a:stretch/>
      </xdr:blipFill>
      <xdr:spPr>
        <a:xfrm>
          <a:off x="2426493" y="771384"/>
          <a:ext cx="2345275" cy="1662254"/>
        </a:xfrm>
        <a:prstGeom prst="rect">
          <a:avLst/>
        </a:prstGeom>
      </xdr:spPr>
    </xdr:pic>
    <xdr:clientData/>
  </xdr:twoCellAnchor>
  <xdr:twoCellAnchor editAs="oneCell">
    <xdr:from>
      <xdr:col>3</xdr:col>
      <xdr:colOff>110525</xdr:colOff>
      <xdr:row>3</xdr:row>
      <xdr:rowOff>56385</xdr:rowOff>
    </xdr:from>
    <xdr:to>
      <xdr:col>5</xdr:col>
      <xdr:colOff>209073</xdr:colOff>
      <xdr:row>12</xdr:row>
      <xdr:rowOff>65909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54336" y="846263"/>
          <a:ext cx="1875774" cy="1682208"/>
        </a:xfrm>
        <a:prstGeom prst="rect">
          <a:avLst/>
        </a:prstGeom>
      </xdr:spPr>
    </xdr:pic>
    <xdr:clientData/>
  </xdr:twoCellAnchor>
  <xdr:twoCellAnchor editAs="oneCell">
    <xdr:from>
      <xdr:col>4</xdr:col>
      <xdr:colOff>594868</xdr:colOff>
      <xdr:row>3</xdr:row>
      <xdr:rowOff>18149</xdr:rowOff>
    </xdr:from>
    <xdr:to>
      <xdr:col>5</xdr:col>
      <xdr:colOff>1752859</xdr:colOff>
      <xdr:row>12</xdr:row>
      <xdr:rowOff>41405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30692" t="20525" r="46986" b="22006"/>
        <a:stretch/>
      </xdr:blipFill>
      <xdr:spPr>
        <a:xfrm>
          <a:off x="6611880" y="808027"/>
          <a:ext cx="1762016" cy="1695940"/>
        </a:xfrm>
        <a:prstGeom prst="rect">
          <a:avLst/>
        </a:prstGeom>
      </xdr:spPr>
    </xdr:pic>
    <xdr:clientData/>
  </xdr:twoCellAnchor>
  <xdr:twoCellAnchor editAs="oneCell">
    <xdr:from>
      <xdr:col>5</xdr:col>
      <xdr:colOff>2091347</xdr:colOff>
      <xdr:row>3</xdr:row>
      <xdr:rowOff>0</xdr:rowOff>
    </xdr:from>
    <xdr:to>
      <xdr:col>6</xdr:col>
      <xdr:colOff>358969</xdr:colOff>
      <xdr:row>12</xdr:row>
      <xdr:rowOff>9524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10000" b="7716"/>
        <a:stretch/>
      </xdr:blipFill>
      <xdr:spPr>
        <a:xfrm>
          <a:off x="8712384" y="789878"/>
          <a:ext cx="1822073" cy="1682208"/>
        </a:xfrm>
        <a:prstGeom prst="rect">
          <a:avLst/>
        </a:prstGeom>
      </xdr:spPr>
    </xdr:pic>
    <xdr:clientData/>
  </xdr:twoCellAnchor>
  <xdr:twoCellAnchor editAs="oneCell">
    <xdr:from>
      <xdr:col>6</xdr:col>
      <xdr:colOff>144645</xdr:colOff>
      <xdr:row>3</xdr:row>
      <xdr:rowOff>40015</xdr:rowOff>
    </xdr:from>
    <xdr:to>
      <xdr:col>9</xdr:col>
      <xdr:colOff>125596</xdr:colOff>
      <xdr:row>12</xdr:row>
      <xdr:rowOff>63019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27687" t="14400" r="46272" b="19683"/>
        <a:stretch/>
      </xdr:blipFill>
      <xdr:spPr>
        <a:xfrm>
          <a:off x="10320133" y="829893"/>
          <a:ext cx="1793024" cy="1695688"/>
        </a:xfrm>
        <a:prstGeom prst="rect">
          <a:avLst/>
        </a:prstGeom>
      </xdr:spPr>
    </xdr:pic>
    <xdr:clientData/>
  </xdr:twoCellAnchor>
  <xdr:twoCellAnchor editAs="oneCell">
    <xdr:from>
      <xdr:col>9</xdr:col>
      <xdr:colOff>500810</xdr:colOff>
      <xdr:row>3</xdr:row>
      <xdr:rowOff>48984</xdr:rowOff>
    </xdr:from>
    <xdr:to>
      <xdr:col>12</xdr:col>
      <xdr:colOff>308756</xdr:colOff>
      <xdr:row>12</xdr:row>
      <xdr:rowOff>41430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488371" y="838862"/>
          <a:ext cx="1620019" cy="1665130"/>
        </a:xfrm>
        <a:prstGeom prst="rect">
          <a:avLst/>
        </a:prstGeom>
      </xdr:spPr>
    </xdr:pic>
    <xdr:clientData/>
  </xdr:twoCellAnchor>
  <xdr:twoCellAnchor editAs="oneCell">
    <xdr:from>
      <xdr:col>12</xdr:col>
      <xdr:colOff>311258</xdr:colOff>
      <xdr:row>3</xdr:row>
      <xdr:rowOff>23230</xdr:rowOff>
    </xdr:from>
    <xdr:to>
      <xdr:col>14</xdr:col>
      <xdr:colOff>526191</xdr:colOff>
      <xdr:row>12</xdr:row>
      <xdr:rowOff>42139</xdr:rowOff>
    </xdr:to>
    <xdr:pic>
      <xdr:nvPicPr>
        <xdr:cNvPr id="9" name="Picture 8"/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34620" t="21974" r="47917" b="18192"/>
        <a:stretch/>
      </xdr:blipFill>
      <xdr:spPr>
        <a:xfrm>
          <a:off x="14110892" y="813108"/>
          <a:ext cx="1422982" cy="1691593"/>
        </a:xfrm>
        <a:prstGeom prst="rect">
          <a:avLst/>
        </a:prstGeom>
      </xdr:spPr>
    </xdr:pic>
    <xdr:clientData/>
  </xdr:twoCellAnchor>
  <xdr:twoCellAnchor>
    <xdr:from>
      <xdr:col>4</xdr:col>
      <xdr:colOff>575651</xdr:colOff>
      <xdr:row>18</xdr:row>
      <xdr:rowOff>195385</xdr:rowOff>
    </xdr:from>
    <xdr:to>
      <xdr:col>8</xdr:col>
      <xdr:colOff>512883</xdr:colOff>
      <xdr:row>32</xdr:row>
      <xdr:rowOff>95495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abSelected="1" topLeftCell="A6" zoomScale="80" zoomScaleNormal="80" workbookViewId="0">
      <selection activeCell="K18" sqref="K18"/>
    </sheetView>
  </sheetViews>
  <sheetFormatPr defaultRowHeight="15" x14ac:dyDescent="0.25"/>
  <cols>
    <col min="1" max="1" width="42.5703125" bestFit="1" customWidth="1"/>
    <col min="2" max="2" width="15" bestFit="1" customWidth="1"/>
    <col min="3" max="3" width="15.140625" customWidth="1"/>
    <col min="4" max="4" width="17.5703125" customWidth="1"/>
    <col min="6" max="6" width="53.28515625" bestFit="1" customWidth="1"/>
  </cols>
  <sheetData>
    <row r="1" spans="1:22" ht="26.25" x14ac:dyDescent="0.4">
      <c r="A1" s="22" t="s">
        <v>23</v>
      </c>
      <c r="B1" s="22"/>
      <c r="C1" s="22"/>
      <c r="D1" s="22"/>
      <c r="E1" s="22"/>
      <c r="F1" s="22"/>
    </row>
    <row r="2" spans="1:22" ht="24" x14ac:dyDescent="0.4">
      <c r="A2" s="3" t="s">
        <v>1</v>
      </c>
      <c r="B2" s="3"/>
      <c r="C2" s="3"/>
      <c r="D2" s="3"/>
      <c r="E2" s="3"/>
    </row>
    <row r="3" spans="1:22" ht="24" x14ac:dyDescent="0.4">
      <c r="A3" s="20" t="s">
        <v>2</v>
      </c>
      <c r="B3" s="16"/>
      <c r="C3" s="16"/>
      <c r="D3" s="18" t="s">
        <v>3</v>
      </c>
      <c r="E3" s="19"/>
      <c r="F3" s="17" t="s">
        <v>12</v>
      </c>
      <c r="G3" s="2"/>
      <c r="H3" s="2"/>
      <c r="I3" s="2"/>
      <c r="J3" s="2"/>
      <c r="K3" s="21" t="s">
        <v>13</v>
      </c>
      <c r="L3" s="1"/>
      <c r="M3" s="1"/>
    </row>
    <row r="12" spans="1:22" x14ac:dyDescent="0.25">
      <c r="A12" s="5"/>
      <c r="B12" s="5"/>
      <c r="C12" s="5"/>
      <c r="D12" s="5"/>
      <c r="E12" s="5"/>
    </row>
    <row r="13" spans="1:22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19.5" x14ac:dyDescent="0.35">
      <c r="A14" s="8" t="s">
        <v>19</v>
      </c>
      <c r="B14" s="8" t="s">
        <v>14</v>
      </c>
      <c r="C14" s="8" t="s">
        <v>15</v>
      </c>
      <c r="D14" s="8" t="s">
        <v>16</v>
      </c>
      <c r="E14" s="9"/>
      <c r="F14" s="14" t="s">
        <v>0</v>
      </c>
      <c r="G14" s="15"/>
    </row>
    <row r="15" spans="1:22" ht="19.5" x14ac:dyDescent="0.35">
      <c r="A15" s="8" t="s">
        <v>2</v>
      </c>
      <c r="B15" s="10">
        <v>0.01</v>
      </c>
      <c r="C15" s="10">
        <v>2</v>
      </c>
      <c r="D15" s="10">
        <f>(B15*C15)</f>
        <v>0.02</v>
      </c>
      <c r="E15" s="9"/>
      <c r="F15" s="13" t="s">
        <v>20</v>
      </c>
      <c r="G15" s="13">
        <f>(B19*30)</f>
        <v>33.06</v>
      </c>
    </row>
    <row r="16" spans="1:22" ht="19.5" x14ac:dyDescent="0.35">
      <c r="A16" s="8" t="s">
        <v>3</v>
      </c>
      <c r="B16" s="10">
        <v>0.04</v>
      </c>
      <c r="C16" s="10">
        <v>5</v>
      </c>
      <c r="D16" s="10">
        <f t="shared" ref="D16:D18" si="0">(B16*C16)</f>
        <v>0.2</v>
      </c>
      <c r="E16" s="9"/>
      <c r="F16" s="13" t="s">
        <v>21</v>
      </c>
      <c r="G16" s="24">
        <f>(G15*0.12)</f>
        <v>3.9672000000000001</v>
      </c>
    </row>
    <row r="17" spans="1:14" ht="19.5" x14ac:dyDescent="0.35">
      <c r="A17" s="8" t="s">
        <v>12</v>
      </c>
      <c r="B17" s="10">
        <v>0.112</v>
      </c>
      <c r="C17" s="10">
        <v>6</v>
      </c>
      <c r="D17" s="10">
        <f t="shared" si="0"/>
        <v>0.67200000000000004</v>
      </c>
      <c r="E17" s="9"/>
      <c r="F17" s="13" t="s">
        <v>22</v>
      </c>
      <c r="G17" s="24">
        <f>(G16+5)</f>
        <v>8.9672000000000001</v>
      </c>
    </row>
    <row r="18" spans="1:14" ht="19.5" x14ac:dyDescent="0.35">
      <c r="A18" s="8" t="s">
        <v>13</v>
      </c>
      <c r="B18" s="10">
        <v>7.0000000000000007E-2</v>
      </c>
      <c r="C18" s="10">
        <v>3</v>
      </c>
      <c r="D18" s="10">
        <f t="shared" si="0"/>
        <v>0.21000000000000002</v>
      </c>
      <c r="E18" s="9"/>
      <c r="F18" s="13" t="s">
        <v>25</v>
      </c>
      <c r="G18" s="24">
        <f>ROUNDUP(G17,0.01)</f>
        <v>9</v>
      </c>
    </row>
    <row r="19" spans="1:14" ht="19.5" x14ac:dyDescent="0.35">
      <c r="A19" s="11" t="s">
        <v>17</v>
      </c>
      <c r="B19" s="7">
        <f>SUM(D15:D18)</f>
        <v>1.1020000000000001</v>
      </c>
      <c r="C19" s="9"/>
      <c r="D19" s="9"/>
      <c r="E19" s="9"/>
      <c r="F19" s="9"/>
    </row>
    <row r="20" spans="1:14" ht="19.5" x14ac:dyDescent="0.35">
      <c r="A20" s="11" t="s">
        <v>18</v>
      </c>
      <c r="B20" s="7">
        <f>(B19*30)</f>
        <v>33.06</v>
      </c>
      <c r="C20" s="9"/>
      <c r="D20" s="9"/>
      <c r="E20" s="9"/>
      <c r="J20" s="23" t="s">
        <v>24</v>
      </c>
      <c r="K20" s="23"/>
      <c r="L20" s="23"/>
      <c r="M20" s="23"/>
      <c r="N20" s="23"/>
    </row>
    <row r="22" spans="1:14" ht="20.25" x14ac:dyDescent="0.3">
      <c r="A22" s="6" t="s">
        <v>11</v>
      </c>
      <c r="B22" s="6"/>
      <c r="C22" s="6"/>
      <c r="D22" s="6"/>
    </row>
    <row r="23" spans="1:14" ht="19.5" x14ac:dyDescent="0.35">
      <c r="A23" s="12" t="s">
        <v>4</v>
      </c>
      <c r="B23" s="24">
        <f>(14*1)</f>
        <v>14</v>
      </c>
    </row>
    <row r="24" spans="1:14" ht="19.5" x14ac:dyDescent="0.35">
      <c r="A24" s="12" t="s">
        <v>5</v>
      </c>
      <c r="B24" s="24">
        <f>(6*0.5)</f>
        <v>3</v>
      </c>
    </row>
    <row r="25" spans="1:14" ht="19.5" x14ac:dyDescent="0.35">
      <c r="A25" s="12" t="s">
        <v>6</v>
      </c>
      <c r="B25" s="24">
        <f>(12*1.5)</f>
        <v>18</v>
      </c>
    </row>
    <row r="26" spans="1:14" ht="19.5" x14ac:dyDescent="0.35">
      <c r="A26" s="12" t="s">
        <v>7</v>
      </c>
      <c r="B26" s="24">
        <f>(3*0.5)</f>
        <v>1.5</v>
      </c>
    </row>
    <row r="27" spans="1:14" ht="19.5" x14ac:dyDescent="0.35">
      <c r="A27" s="12" t="s">
        <v>8</v>
      </c>
      <c r="B27" s="24">
        <f>(1*0.75)</f>
        <v>0.75</v>
      </c>
    </row>
    <row r="28" spans="1:14" ht="19.5" x14ac:dyDescent="0.35">
      <c r="A28" s="12" t="s">
        <v>9</v>
      </c>
      <c r="B28" s="24">
        <f>SUM(B23:B27)</f>
        <v>37.25</v>
      </c>
    </row>
    <row r="29" spans="1:14" ht="19.5" x14ac:dyDescent="0.35">
      <c r="A29" s="12" t="s">
        <v>10</v>
      </c>
      <c r="B29" s="13" t="str">
        <f>IF(B28&gt;500,"Yes","No")</f>
        <v>No</v>
      </c>
    </row>
  </sheetData>
  <mergeCells count="7">
    <mergeCell ref="D3:E3"/>
    <mergeCell ref="K3:M3"/>
    <mergeCell ref="J20:N20"/>
    <mergeCell ref="F14:G14"/>
    <mergeCell ref="A22:D22"/>
    <mergeCell ref="A2:E2"/>
    <mergeCell ref="A1:F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NTC</dc:creator>
  <cp:lastModifiedBy>NTC</cp:lastModifiedBy>
  <dcterms:created xsi:type="dcterms:W3CDTF">2023-05-14T20:25:02Z</dcterms:created>
  <dcterms:modified xsi:type="dcterms:W3CDTF">2023-05-15T20:58:28Z</dcterms:modified>
</cp:coreProperties>
</file>